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МС\2026\ЄКП2026 в екселе\"/>
    </mc:Choice>
  </mc:AlternateContent>
  <bookViews>
    <workbookView xWindow="0" yWindow="0" windowWidth="28800" windowHeight="12150" activeTab="7"/>
  </bookViews>
  <sheets>
    <sheet name="26ДЦОП з біатлону" sheetId="2" r:id="rId1"/>
    <sheet name="26ДЦОП  із зимових видів" sheetId="7" r:id="rId2"/>
    <sheet name="26ДЦОП худ.гімн" sheetId="3" r:id="rId3"/>
    <sheet name="ДЦОП з пл синх стр. у воду26" sheetId="9" r:id="rId4"/>
    <sheet name="26 Захід.ДЦОП ла" sheetId="5" r:id="rId5"/>
    <sheet name="26 Сх.ДЦОП ла" sheetId="1" r:id="rId6"/>
    <sheet name="26 ДЦОП із бадм. волейб. пляжн" sheetId="11" r:id="rId7"/>
    <sheet name="26ДШВСМ" sheetId="13" r:id="rId8"/>
    <sheet name="26 ЦШВСМ учнів і студентів" sheetId="14" r:id="rId9"/>
  </sheets>
  <definedNames>
    <definedName name="_xlnm.Print_Titles" localSheetId="6">'26 ДЦОП із бадм. волейб. пляжн'!$5:$6</definedName>
    <definedName name="_xlnm.Print_Titles" localSheetId="4">'26 Захід.ДЦОП ла'!$5:$6</definedName>
    <definedName name="_xlnm.Print_Titles" localSheetId="5">'26 Сх.ДЦОП ла'!$5:$6</definedName>
    <definedName name="_xlnm.Print_Titles" localSheetId="8">'26 ЦШВСМ учнів і студентів'!$5:$6</definedName>
    <definedName name="_xlnm.Print_Titles" localSheetId="1">'26ДЦОП  із зимових видів'!$5:$6</definedName>
    <definedName name="_xlnm.Print_Titles" localSheetId="0">'26ДЦОП з біатлону'!$5:$6</definedName>
    <definedName name="_xlnm.Print_Titles" localSheetId="2">'26ДЦОП худ.гімн'!$5:$6</definedName>
    <definedName name="_xlnm.Print_Titles" localSheetId="7">'26ДШВСМ'!$5:$6</definedName>
    <definedName name="_xlnm.Print_Titles" localSheetId="3">'ДЦОП з пл синх стр. у воду26'!$5:$6</definedName>
    <definedName name="Запрос_баскетбол___жін." localSheetId="7">'26ДШВСМ'!#REF!</definedName>
    <definedName name="Запрос_баскетбол___жін." localSheetId="3">'ДЦОП з пл синх стр. у воду26'!#REF!</definedName>
    <definedName name="Запрос_баскетбол___чол." localSheetId="7">'26ДШВСМ'!#REF!</definedName>
    <definedName name="Запрос_баскетбол___чол." localSheetId="3">'ДЦОП з пл синх стр. у воду26'!#REF!</definedName>
    <definedName name="Запрос_бейсбол" localSheetId="7">'26ДШВСМ'!#REF!</definedName>
    <definedName name="Запрос_бейсбол" localSheetId="3">'ДЦОП з пл синх стр. у воду26'!#REF!</definedName>
    <definedName name="Запрос_бобслей" localSheetId="7">'26ДШВСМ'!#REF!</definedName>
    <definedName name="Запрос_бобслей" localSheetId="3">'ДЦОП з пл синх стр. у воду26'!#REF!</definedName>
    <definedName name="Запрос_бокс" localSheetId="7">'26ДШВСМ'!#REF!</definedName>
    <definedName name="Запрос_бокс" localSheetId="3">'ДЦОП з пл синх стр. у воду26'!#REF!</definedName>
    <definedName name="Запрос_боротьба_вільна" localSheetId="7">'26ДШВСМ'!#REF!</definedName>
    <definedName name="Запрос_боротьба_вільна" localSheetId="3">'ДЦОП з пл синх стр. у воду26'!#REF!</definedName>
    <definedName name="Запрос_боротьба_греко_римська" localSheetId="7">'26ДШВСМ'!#REF!</definedName>
    <definedName name="Запрос_боротьба_греко_римська" localSheetId="3">'ДЦОП з пл синх стр. у воду26'!#REF!</definedName>
    <definedName name="Запрос_важка_атлетика" localSheetId="7">'26ДШВСМ'!#REF!</definedName>
    <definedName name="Запрос_важка_атлетика" localSheetId="3">'ДЦОП з пл синх стр. у воду26'!#REF!</definedName>
    <definedName name="Запрос_велоспорт_ВМХ" localSheetId="7">'26ДШВСМ'!#REF!</definedName>
    <definedName name="Запрос_велоспорт_ВМХ" localSheetId="3">'ДЦОП з пл синх стр. у воду26'!#REF!</definedName>
    <definedName name="Запрос_велоспорт_маунтенбайк" localSheetId="7">'26ДШВСМ'!#REF!</definedName>
    <definedName name="Запрос_велоспорт_маунтенбайк" localSheetId="3">'ДЦОП з пл синх стр. у воду26'!#REF!</definedName>
    <definedName name="Запрос_велоспорт_трек" localSheetId="7">'26ДШВСМ'!#REF!</definedName>
    <definedName name="Запрос_велоспорт_трек" localSheetId="3">'ДЦОП з пл синх стр. у воду26'!#REF!</definedName>
    <definedName name="Запрос_велоспорт_шосе" localSheetId="7">'26ДШВСМ'!#REF!</definedName>
    <definedName name="Запрос_велоспорт_шосе" localSheetId="3">'ДЦОП з пл синх стр. у воду26'!#REF!</definedName>
    <definedName name="Запрос_веслувальний_слалом" localSheetId="7">'26ДШВСМ'!#REF!</definedName>
    <definedName name="Запрос_веслувальний_слалом" localSheetId="3">'ДЦОП з пл синх стр. у воду26'!#REF!</definedName>
    <definedName name="Запрос_веслування_академічне" localSheetId="7">'26ДШВСМ'!#REF!</definedName>
    <definedName name="Запрос_веслування_академічне" localSheetId="3">'ДЦОП з пл синх стр. у воду26'!#REF!</definedName>
    <definedName name="Запрос_веслування_на_байдарках_і_каноє" localSheetId="7">'26ДШВСМ'!#REF!</definedName>
    <definedName name="Запрос_веслування_на_байдарках_і_каноє" localSheetId="3">'ДЦОП з пл синх стр. у воду26'!#REF!</definedName>
    <definedName name="Запрос_вітрильний_спорт" localSheetId="7">'26ДШВСМ'!#REF!</definedName>
    <definedName name="Запрос_вітрильний_спорт" localSheetId="3">'ДЦОП з пл синх стр. у воду26'!#REF!</definedName>
    <definedName name="Запрос_водне_поло___жін." localSheetId="7">'26ДШВСМ'!#REF!</definedName>
    <definedName name="Запрос_водне_поло___жін." localSheetId="3">'ДЦОП з пл синх стр. у воду26'!#REF!</definedName>
    <definedName name="Запрос_водне_поло___чол." localSheetId="7">'26ДШВСМ'!#REF!</definedName>
    <definedName name="Запрос_водне_поло___чол." localSheetId="3">'ДЦОП з пл синх стр. у воду26'!#REF!</definedName>
    <definedName name="Запрос_волейбол___жін." localSheetId="7">'26ДШВСМ'!#REF!</definedName>
    <definedName name="Запрос_волейбол___жін." localSheetId="3">'ДЦОП з пл синх стр. у воду26'!#REF!</definedName>
    <definedName name="Запрос_волейбол___чол." localSheetId="7">'26ДШВСМ'!#REF!</definedName>
    <definedName name="Запрос_волейбол___чол." localSheetId="3">'ДЦОП з пл синх стр. у воду26'!#REF!</definedName>
    <definedName name="Запрос_волейбол_пляжний" localSheetId="7">'26ДШВСМ'!#REF!</definedName>
    <definedName name="Запрос_волейбол_пляжний" localSheetId="3">'ДЦОП з пл синх стр. у воду26'!#REF!</definedName>
    <definedName name="Запрос_гандбол___жін." localSheetId="7">'26ДШВСМ'!#REF!</definedName>
    <definedName name="Запрос_гандбол___жін." localSheetId="3">'ДЦОП з пл синх стр. у воду26'!#REF!</definedName>
    <definedName name="Запрос_гандбол___чол." localSheetId="7">'26ДШВСМ'!#REF!</definedName>
    <definedName name="Запрос_гандбол___чол." localSheetId="3">'ДЦОП з пл синх стр. у воду26'!#REF!</definedName>
    <definedName name="Запрос_гімнастика_спортивна" localSheetId="7">'26ДШВСМ'!#REF!</definedName>
    <definedName name="Запрос_гімнастика_спортивна" localSheetId="3">'ДЦОП з пл синх стр. у воду26'!#REF!</definedName>
    <definedName name="Запрос_гімнастика_художня" localSheetId="7">'26ДШВСМ'!#REF!</definedName>
    <definedName name="Запрос_гімнастика_художня" localSheetId="3">'ДЦОП з пл синх стр. у воду26'!#REF!</definedName>
    <definedName name="Запрос_гірськолижний_спорт" localSheetId="7">'26ДШВСМ'!#REF!</definedName>
    <definedName name="Запрос_гірськолижний_спорт" localSheetId="3">'ДЦОП з пл синх стр. у воду26'!#REF!</definedName>
    <definedName name="Запрос_гірськолижний_спорт_1" localSheetId="7">'26ДШВСМ'!#REF!</definedName>
    <definedName name="Запрос_дзюдо" localSheetId="7">'26ДШВСМ'!#REF!</definedName>
    <definedName name="Запрос_дзюдо" localSheetId="3">'ДЦОП з пл синх стр. у воду26'!#REF!</definedName>
    <definedName name="Запрос_кінний_спорт" localSheetId="7">'26ДШВСМ'!#REF!</definedName>
    <definedName name="Запрос_кінний_спорт" localSheetId="3">'ДЦОП з пл синх стр. у воду26'!#REF!</definedName>
    <definedName name="Запрос_ковзанярський_спорт" localSheetId="7">'26ДШВСМ'!#REF!</definedName>
    <definedName name="Запрос_ковзанярський_спорт" localSheetId="3">'ДЦОП з пл синх стр. у воду26'!#REF!</definedName>
    <definedName name="Запрос_ковзанярський_спорт_1" localSheetId="7">'26ДШВСМ'!#REF!</definedName>
    <definedName name="Запрос_легка_атлетика" localSheetId="7">'26ДШВСМ'!#REF!</definedName>
    <definedName name="Запрос_легка_атлетика" localSheetId="3">'ДЦОП з пл синх стр. у воду26'!#REF!</definedName>
    <definedName name="Запрос_лижний_спорт___біатлон" localSheetId="7">'26ДШВСМ'!#REF!</definedName>
    <definedName name="Запрос_лижний_спорт___біатлон" localSheetId="3">'ДЦОП з пл синх стр. у воду26'!#REF!</definedName>
    <definedName name="Запрос_лижний_спорт___біатлон_1" localSheetId="7">'26ДШВСМ'!#REF!</definedName>
    <definedName name="Запрос_лижний_спорт___гонки" localSheetId="7">'26ДШВСМ'!#REF!</definedName>
    <definedName name="Запрос_лижний_спорт___гонки" localSheetId="3">'ДЦОП з пл синх стр. у воду26'!#REF!</definedName>
    <definedName name="Запрос_лижний_спорт___гонки_1" localSheetId="7">'26ДШВСМ'!#REF!</definedName>
    <definedName name="Запрос_лижний_спорт___двоборство" localSheetId="7">'26ДШВСМ'!#REF!</definedName>
    <definedName name="Запрос_лижний_спорт___двоборство" localSheetId="3">'ДЦОП з пл синх стр. у воду26'!#REF!</definedName>
    <definedName name="Запрос_лижний_спорт___двоборство_1" localSheetId="7">'26ДШВСМ'!#REF!</definedName>
    <definedName name="Запрос_плавання" localSheetId="7">'26ДШВСМ'!#REF!</definedName>
    <definedName name="Запрос_плавання" localSheetId="3">'ДЦОП з пл синх стр. у воду26'!#REF!</definedName>
    <definedName name="Запрос_плавання_синхронне" localSheetId="7">'26ДШВСМ'!#REF!</definedName>
    <definedName name="Запрос_плавання_синхронне" localSheetId="3">'ДЦОП з пл синх стр. у воду26'!#REF!</definedName>
    <definedName name="Запрос_санний_спорт" localSheetId="7">'26ДШВСМ'!#REF!</definedName>
    <definedName name="Запрос_санний_спорт" localSheetId="3">'ДЦОП з пл синх стр. у воду26'!#REF!</definedName>
    <definedName name="Запрос_санний_спорт_1" localSheetId="7">'26ДШВСМ'!#REF!</definedName>
    <definedName name="Запрос_сноуборд" localSheetId="7">'26ДШВСМ'!#REF!</definedName>
    <definedName name="Запрос_сноуборд" localSheetId="3">'ДЦОП з пл синх стр. у воду26'!#REF!</definedName>
    <definedName name="Запрос_спорт_інвалідів_з_вадами_слуху" localSheetId="7">'26ДШВСМ'!#REF!</definedName>
    <definedName name="Запрос_стрибки_з_трампліна" localSheetId="7">'26ДШВСМ'!#REF!</definedName>
    <definedName name="Запрос_стрибки_з_трампліна" localSheetId="3">'ДЦОП з пл синх стр. у воду26'!#REF!</definedName>
    <definedName name="Запрос_стрибки_з_трампліна_1" localSheetId="7">'26ДШВСМ'!#REF!</definedName>
    <definedName name="Запрос_стрибки_на_батуті" localSheetId="7">'26ДШВСМ'!#REF!</definedName>
    <definedName name="Запрос_стрибки_на_батуті" localSheetId="3">'ДЦОП з пл синх стр. у воду26'!#REF!</definedName>
    <definedName name="Запрос_стрибки_у_воду" localSheetId="7">'26ДШВСМ'!#REF!</definedName>
    <definedName name="Запрос_стрільба_із_лука" localSheetId="7">'26ДШВСМ'!#REF!</definedName>
    <definedName name="Запрос_стрільба_із_лука" localSheetId="3">'ДЦОП з пл синх стр. у воду26'!#REF!</definedName>
    <definedName name="Запрос_стрільба_кульова" localSheetId="7">'26ДШВСМ'!#REF!</definedName>
    <definedName name="Запрос_стрільба_кульова" localSheetId="3">'ДЦОП з пл синх стр. у воду26'!#REF!</definedName>
    <definedName name="Запрос_стрільба_стендова" localSheetId="7">'26ДШВСМ'!#REF!</definedName>
    <definedName name="Запрос_стрільба_стендова" localSheetId="3">'ДЦОП з пл синх стр. у воду26'!#REF!</definedName>
    <definedName name="Запрос_сучасне_п_ятиборство" localSheetId="7">'26ДШВСМ'!#REF!</definedName>
    <definedName name="Запрос_сучасне_п_ятиборство" localSheetId="3">'ДЦОП з пл синх стр. у воду26'!#REF!</definedName>
    <definedName name="Запрос_теніс" localSheetId="7">'26ДШВСМ'!#REF!</definedName>
    <definedName name="Запрос_теніс" localSheetId="3">'ДЦОП з пл синх стр. у воду26'!#REF!</definedName>
    <definedName name="Запрос_теніс_настільний" localSheetId="7">'26ДШВСМ'!#REF!</definedName>
    <definedName name="Запрос_теніс_настільний" localSheetId="3">'ДЦОП з пл синх стр. у воду26'!#REF!</definedName>
    <definedName name="Запрос_триатлон" localSheetId="7">'26ДШВСМ'!#REF!</definedName>
    <definedName name="Запрос_триатлон" localSheetId="3">'ДЦОП з пл синх стр. у воду26'!#REF!</definedName>
    <definedName name="Запрос_тхеквондо___ВТФ" localSheetId="7">'26ДШВСМ'!#REF!</definedName>
    <definedName name="Запрос_тхеквондо___ВТФ" localSheetId="3">'ДЦОП з пл синх стр. у воду26'!#REF!</definedName>
    <definedName name="Запрос_фехтування" localSheetId="7">'26ДШВСМ'!#REF!</definedName>
    <definedName name="Запрос_фехтування" localSheetId="3">'ДЦОП з пл синх стр. у воду26'!#REF!</definedName>
    <definedName name="Запрос_фігурне_катання" localSheetId="7">'26ДШВСМ'!#REF!</definedName>
    <definedName name="Запрос_фігурне_катання" localSheetId="3">'ДЦОП з пл синх стр. у воду26'!#REF!</definedName>
    <definedName name="Запрос_фрістайл" localSheetId="7">'26ДШВСМ'!#REF!</definedName>
    <definedName name="Запрос_фрістайл" localSheetId="3">'ДЦОП з пл синх стр. у воду26'!#REF!</definedName>
    <definedName name="Запрос_футбол" localSheetId="7">'26ДШВСМ'!#REF!</definedName>
    <definedName name="Запрос_футбол" localSheetId="3">'ДЦОП з пл синх стр. у воду26'!#REF!</definedName>
    <definedName name="Запрос_хокей_з_шайбою" localSheetId="7">'26ДШВСМ'!#REF!</definedName>
    <definedName name="Запрос_хокей_з_шайбою" localSheetId="3">'ДЦОП з пл синх стр. у воду26'!#REF!</definedName>
    <definedName name="Запрос_хокей_на_траві___жін." localSheetId="7">'26ДШВСМ'!#REF!</definedName>
    <definedName name="Запрос_хокей_на_траві___жін." localSheetId="3">'ДЦОП з пл синх стр. у воду26'!#REF!</definedName>
    <definedName name="Запрос_хокей_на_траві___чол." localSheetId="7">'26ДШВСМ'!#REF!</definedName>
    <definedName name="Запрос_хокей_на_траві___чол." localSheetId="3">'ДЦОП з пл синх стр. у воду26'!#REF!</definedName>
    <definedName name="Запрос_шорт_трек" localSheetId="7">'26ДШВСМ'!#REF!</definedName>
    <definedName name="Запрос_шорт_трек" localSheetId="3">'ДЦОП з пл синх стр. у воду26'!#REF!</definedName>
    <definedName name="_xlnm.Print_Area" localSheetId="6">'26 ДЦОП із бадм. волейб. пляжн'!$A$1:$N$70</definedName>
    <definedName name="_xlnm.Print_Area" localSheetId="4">'26 Захід.ДЦОП ла'!$A$1:$O$41</definedName>
    <definedName name="_xlnm.Print_Area" localSheetId="5">'26 Сх.ДЦОП ла'!$A$1:$O$38</definedName>
    <definedName name="_xlnm.Print_Area" localSheetId="8">'26 ЦШВСМ учнів і студентів'!$A$1:$N$62</definedName>
    <definedName name="_xlnm.Print_Area" localSheetId="1">'26ДЦОП  із зимових видів'!$A$1:$N$202</definedName>
    <definedName name="_xlnm.Print_Area" localSheetId="0">'26ДЦОП з біатлону'!$A$1:$N$74</definedName>
    <definedName name="_xlnm.Print_Area" localSheetId="2">'26ДЦОП худ.гімн'!$A$1:$N$43</definedName>
    <definedName name="_xlnm.Print_Area" localSheetId="7">'26ДШВСМ'!$A$1:$N$138</definedName>
    <definedName name="_xlnm.Print_Area" localSheetId="3">'ДЦОП з пл синх стр. у воду26'!$A$1:$O$46</definedName>
  </definedNames>
  <calcPr calcId="152511"/>
</workbook>
</file>

<file path=xl/calcChain.xml><?xml version="1.0" encoding="utf-8"?>
<calcChain xmlns="http://schemas.openxmlformats.org/spreadsheetml/2006/main">
  <c r="J129" i="13" l="1"/>
  <c r="M129" i="13" s="1"/>
  <c r="J128" i="13"/>
  <c r="M128" i="13" s="1"/>
  <c r="J127" i="13"/>
  <c r="M127" i="13" s="1"/>
  <c r="J126" i="13"/>
  <c r="M126" i="13" s="1"/>
  <c r="J125" i="13"/>
  <c r="M125" i="13" s="1"/>
  <c r="J124" i="13"/>
  <c r="M124" i="13" s="1"/>
  <c r="J123" i="13"/>
  <c r="M123" i="13" s="1"/>
  <c r="J122" i="13"/>
  <c r="M122" i="13" s="1"/>
  <c r="J121" i="13"/>
  <c r="M121" i="13" s="1"/>
  <c r="J120" i="13"/>
  <c r="M120" i="13" s="1"/>
  <c r="J119" i="13"/>
  <c r="M119" i="13" s="1"/>
  <c r="J116" i="13"/>
  <c r="M116" i="13" s="1"/>
  <c r="J115" i="13"/>
  <c r="M115" i="13" s="1"/>
  <c r="J114" i="13"/>
  <c r="M114" i="13" s="1"/>
  <c r="J113" i="13"/>
  <c r="M113" i="13" s="1"/>
  <c r="J112" i="13"/>
  <c r="M112" i="13" s="1"/>
  <c r="J111" i="13"/>
  <c r="M111" i="13" s="1"/>
  <c r="M110" i="13"/>
  <c r="J110" i="13"/>
  <c r="M109" i="13"/>
  <c r="J109" i="13"/>
  <c r="J108" i="13"/>
  <c r="M108" i="13" s="1"/>
  <c r="J107" i="13"/>
  <c r="M107" i="13" s="1"/>
  <c r="J106" i="13"/>
  <c r="M106" i="13" s="1"/>
  <c r="J105" i="13"/>
  <c r="M105" i="13" s="1"/>
  <c r="J104" i="13"/>
  <c r="M104" i="13" s="1"/>
  <c r="J103" i="13"/>
  <c r="M103" i="13" s="1"/>
  <c r="J102" i="13"/>
  <c r="M102" i="13" s="1"/>
  <c r="J99" i="13"/>
  <c r="M99" i="13" s="1"/>
  <c r="M98" i="13"/>
  <c r="J98" i="13"/>
  <c r="J97" i="13"/>
  <c r="M97" i="13" s="1"/>
  <c r="J96" i="13"/>
  <c r="M96" i="13" s="1"/>
  <c r="J95" i="13"/>
  <c r="M95" i="13" s="1"/>
  <c r="J94" i="13"/>
  <c r="M94" i="13" s="1"/>
  <c r="J93" i="13"/>
  <c r="M93" i="13" s="1"/>
  <c r="J92" i="13"/>
  <c r="M92" i="13" s="1"/>
  <c r="J91" i="13"/>
  <c r="M91" i="13" s="1"/>
  <c r="J90" i="13"/>
  <c r="M90" i="13" s="1"/>
  <c r="J89" i="13"/>
  <c r="M89" i="13" s="1"/>
  <c r="J88" i="13"/>
  <c r="M88" i="13" s="1"/>
  <c r="J87" i="13"/>
  <c r="M87" i="13" s="1"/>
  <c r="J86" i="13"/>
  <c r="M86" i="13" s="1"/>
  <c r="J85" i="13"/>
  <c r="M85" i="13" s="1"/>
  <c r="M84" i="13"/>
  <c r="J84" i="13"/>
  <c r="M83" i="13"/>
  <c r="J83" i="13"/>
  <c r="J82" i="13"/>
  <c r="M82" i="13" s="1"/>
  <c r="M81" i="13"/>
  <c r="J81" i="13"/>
  <c r="M80" i="13"/>
  <c r="J80" i="13"/>
  <c r="M77" i="13"/>
  <c r="J77" i="13"/>
  <c r="J76" i="13"/>
  <c r="M76" i="13" s="1"/>
  <c r="J75" i="13"/>
  <c r="M75" i="13" s="1"/>
  <c r="J74" i="13"/>
  <c r="M74" i="13" s="1"/>
  <c r="M73" i="13"/>
  <c r="J73" i="13"/>
  <c r="J72" i="13"/>
  <c r="M72" i="13" s="1"/>
  <c r="J71" i="13"/>
  <c r="M71" i="13" s="1"/>
  <c r="M70" i="13"/>
  <c r="J70" i="13"/>
  <c r="J69" i="13"/>
  <c r="M69" i="13" s="1"/>
  <c r="J68" i="13"/>
  <c r="M68" i="13" s="1"/>
  <c r="J67" i="13"/>
  <c r="M67" i="13" s="1"/>
  <c r="M66" i="13"/>
  <c r="J66" i="13"/>
  <c r="J65" i="13"/>
  <c r="M65" i="13" s="1"/>
  <c r="M64" i="13"/>
  <c r="J64" i="13"/>
  <c r="J61" i="13"/>
  <c r="M61" i="13" s="1"/>
  <c r="J60" i="13"/>
  <c r="M60" i="13" s="1"/>
  <c r="J59" i="13"/>
  <c r="M59" i="13" s="1"/>
  <c r="J58" i="13"/>
  <c r="M58" i="13" s="1"/>
  <c r="J57" i="13"/>
  <c r="M57" i="13" s="1"/>
  <c r="J56" i="13"/>
  <c r="M56" i="13" s="1"/>
  <c r="J53" i="13"/>
  <c r="M53" i="13" s="1"/>
  <c r="J52" i="13"/>
  <c r="M52" i="13" s="1"/>
  <c r="J51" i="13"/>
  <c r="M51" i="13" s="1"/>
  <c r="J50" i="13"/>
  <c r="M50" i="13" s="1"/>
  <c r="J49" i="13"/>
  <c r="M49" i="13" s="1"/>
  <c r="J48" i="13"/>
  <c r="M48" i="13" s="1"/>
  <c r="J47" i="13"/>
  <c r="M47" i="13" s="1"/>
  <c r="J46" i="13"/>
  <c r="M46" i="13" s="1"/>
  <c r="J45" i="13"/>
  <c r="M45" i="13" s="1"/>
  <c r="J42" i="13"/>
  <c r="M42" i="13" s="1"/>
  <c r="J41" i="13"/>
  <c r="M41" i="13" s="1"/>
  <c r="J40" i="13"/>
  <c r="M40" i="13" s="1"/>
  <c r="J39" i="13"/>
  <c r="M39" i="13" s="1"/>
  <c r="J38" i="13"/>
  <c r="M38" i="13" s="1"/>
  <c r="J37" i="13"/>
  <c r="M37" i="13" s="1"/>
  <c r="J36" i="13"/>
  <c r="M36" i="13" s="1"/>
  <c r="J35" i="13"/>
  <c r="M35" i="13" s="1"/>
  <c r="J32" i="13"/>
  <c r="M32" i="13" s="1"/>
  <c r="J31" i="13"/>
  <c r="M31" i="13" s="1"/>
  <c r="J30" i="13"/>
  <c r="M30" i="13" s="1"/>
  <c r="M29" i="13"/>
  <c r="J29" i="13"/>
  <c r="J28" i="13"/>
  <c r="M28" i="13" s="1"/>
  <c r="J27" i="13"/>
  <c r="M27" i="13" s="1"/>
  <c r="J26" i="13"/>
  <c r="M26" i="13" s="1"/>
  <c r="J25" i="13"/>
  <c r="M25" i="13" s="1"/>
  <c r="J24" i="13"/>
  <c r="M24" i="13" s="1"/>
  <c r="J23" i="13"/>
  <c r="M23" i="13" s="1"/>
  <c r="J22" i="13"/>
  <c r="M22" i="13" s="1"/>
  <c r="J19" i="13"/>
  <c r="M19" i="13" s="1"/>
  <c r="J18" i="13"/>
  <c r="M18" i="13" s="1"/>
  <c r="J17" i="13"/>
  <c r="M17" i="13" s="1"/>
  <c r="J16" i="13"/>
  <c r="M16" i="13" s="1"/>
  <c r="J15" i="13"/>
  <c r="M15" i="13" s="1"/>
  <c r="J14" i="13"/>
  <c r="M14" i="13" s="1"/>
  <c r="J13" i="13"/>
  <c r="M13" i="13" s="1"/>
  <c r="J12" i="13"/>
  <c r="M12" i="13" s="1"/>
  <c r="J11" i="13"/>
  <c r="M11" i="13" s="1"/>
  <c r="M39" i="9" l="1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11" i="9"/>
  <c r="M12" i="9"/>
  <c r="M13" i="9"/>
  <c r="M14" i="9"/>
  <c r="M15" i="9"/>
  <c r="M16" i="9"/>
  <c r="M17" i="9"/>
  <c r="M18" i="9"/>
  <c r="M19" i="9"/>
  <c r="M20" i="9"/>
  <c r="M21" i="9"/>
  <c r="M10" i="9"/>
  <c r="J194" i="7" l="1"/>
  <c r="M194" i="7" s="1"/>
  <c r="J193" i="7"/>
  <c r="M193" i="7" s="1"/>
  <c r="J192" i="7"/>
  <c r="M192" i="7" s="1"/>
  <c r="J191" i="7"/>
  <c r="M191" i="7" s="1"/>
  <c r="J190" i="7"/>
  <c r="M190" i="7" s="1"/>
  <c r="J189" i="7"/>
  <c r="M189" i="7" s="1"/>
  <c r="J188" i="7"/>
  <c r="M188" i="7" s="1"/>
  <c r="J187" i="7"/>
  <c r="M187" i="7" s="1"/>
  <c r="J186" i="7"/>
  <c r="M186" i="7" s="1"/>
  <c r="J185" i="7"/>
  <c r="M185" i="7" s="1"/>
  <c r="J184" i="7"/>
  <c r="M184" i="7" s="1"/>
  <c r="J183" i="7"/>
  <c r="M183" i="7" s="1"/>
  <c r="J182" i="7"/>
  <c r="M182" i="7" s="1"/>
  <c r="J181" i="7"/>
  <c r="M181" i="7" s="1"/>
  <c r="J180" i="7"/>
  <c r="M180" i="7" s="1"/>
  <c r="J178" i="7"/>
  <c r="M178" i="7" s="1"/>
  <c r="J177" i="7"/>
  <c r="M177" i="7" s="1"/>
  <c r="J176" i="7"/>
  <c r="M176" i="7" s="1"/>
  <c r="J175" i="7"/>
  <c r="M175" i="7" s="1"/>
  <c r="J174" i="7"/>
  <c r="M174" i="7" s="1"/>
  <c r="J173" i="7"/>
  <c r="M173" i="7" s="1"/>
  <c r="J172" i="7"/>
  <c r="M172" i="7" s="1"/>
  <c r="J171" i="7"/>
  <c r="M171" i="7" s="1"/>
  <c r="J170" i="7"/>
  <c r="M170" i="7" s="1"/>
  <c r="J169" i="7"/>
  <c r="M169" i="7" s="1"/>
  <c r="J168" i="7"/>
  <c r="M168" i="7" s="1"/>
  <c r="J167" i="7"/>
  <c r="M167" i="7" s="1"/>
  <c r="J166" i="7"/>
  <c r="M166" i="7" s="1"/>
  <c r="J165" i="7"/>
  <c r="M165" i="7" s="1"/>
  <c r="J164" i="7"/>
  <c r="M164" i="7" s="1"/>
  <c r="J163" i="7"/>
  <c r="M163" i="7" s="1"/>
  <c r="J162" i="7"/>
  <c r="M162" i="7" s="1"/>
  <c r="J161" i="7"/>
  <c r="M161" i="7" s="1"/>
  <c r="J160" i="7"/>
  <c r="M160" i="7" s="1"/>
  <c r="J159" i="7"/>
  <c r="M159" i="7" s="1"/>
  <c r="J158" i="7"/>
  <c r="M158" i="7" s="1"/>
  <c r="J157" i="7"/>
  <c r="M157" i="7" s="1"/>
  <c r="J156" i="7"/>
  <c r="M156" i="7" s="1"/>
  <c r="J155" i="7"/>
  <c r="M155" i="7" s="1"/>
  <c r="J153" i="7"/>
  <c r="M153" i="7" s="1"/>
  <c r="J152" i="7"/>
  <c r="M152" i="7" s="1"/>
  <c r="J151" i="7"/>
  <c r="M151" i="7" s="1"/>
  <c r="J150" i="7"/>
  <c r="M150" i="7" s="1"/>
  <c r="J149" i="7"/>
  <c r="M149" i="7" s="1"/>
  <c r="J148" i="7"/>
  <c r="M148" i="7" s="1"/>
  <c r="J147" i="7"/>
  <c r="M147" i="7" s="1"/>
  <c r="J146" i="7"/>
  <c r="M146" i="7" s="1"/>
  <c r="J145" i="7"/>
  <c r="M145" i="7" s="1"/>
  <c r="J144" i="7"/>
  <c r="M144" i="7" s="1"/>
  <c r="J141" i="7"/>
  <c r="M141" i="7" s="1"/>
  <c r="J140" i="7"/>
  <c r="M140" i="7" s="1"/>
  <c r="J139" i="7"/>
  <c r="M139" i="7" s="1"/>
  <c r="J138" i="7"/>
  <c r="M138" i="7" s="1"/>
  <c r="J137" i="7"/>
  <c r="M137" i="7" s="1"/>
  <c r="J136" i="7"/>
  <c r="M136" i="7" s="1"/>
  <c r="J135" i="7"/>
  <c r="M135" i="7" s="1"/>
  <c r="J134" i="7"/>
  <c r="M134" i="7" s="1"/>
  <c r="J133" i="7"/>
  <c r="M133" i="7" s="1"/>
  <c r="J132" i="7"/>
  <c r="M132" i="7" s="1"/>
  <c r="J131" i="7"/>
  <c r="M131" i="7" s="1"/>
  <c r="J130" i="7"/>
  <c r="M130" i="7" s="1"/>
  <c r="J129" i="7"/>
  <c r="M129" i="7" s="1"/>
  <c r="J128" i="7"/>
  <c r="M128" i="7" s="1"/>
  <c r="J126" i="7"/>
  <c r="M126" i="7" s="1"/>
  <c r="J125" i="7"/>
  <c r="M125" i="7" s="1"/>
  <c r="J124" i="7"/>
  <c r="M124" i="7" s="1"/>
  <c r="J123" i="7"/>
  <c r="M123" i="7" s="1"/>
  <c r="J122" i="7"/>
  <c r="M122" i="7" s="1"/>
  <c r="J121" i="7"/>
  <c r="M121" i="7" s="1"/>
  <c r="J120" i="7"/>
  <c r="M120" i="7" s="1"/>
  <c r="J119" i="7"/>
  <c r="M119" i="7" s="1"/>
  <c r="J118" i="7"/>
  <c r="M118" i="7" s="1"/>
  <c r="J117" i="7"/>
  <c r="M117" i="7" s="1"/>
  <c r="J116" i="7"/>
  <c r="M116" i="7" s="1"/>
  <c r="J115" i="7"/>
  <c r="M115" i="7" s="1"/>
  <c r="J114" i="7"/>
  <c r="M114" i="7" s="1"/>
  <c r="J113" i="7"/>
  <c r="M113" i="7" s="1"/>
  <c r="J112" i="7"/>
  <c r="M112" i="7" s="1"/>
  <c r="J111" i="7"/>
  <c r="M111" i="7" s="1"/>
  <c r="J108" i="7"/>
  <c r="M108" i="7" s="1"/>
  <c r="J107" i="7"/>
  <c r="M107" i="7" s="1"/>
  <c r="J106" i="7"/>
  <c r="M106" i="7" s="1"/>
  <c r="J105" i="7"/>
  <c r="M105" i="7" s="1"/>
  <c r="J104" i="7"/>
  <c r="M104" i="7" s="1"/>
  <c r="J103" i="7"/>
  <c r="M103" i="7" s="1"/>
  <c r="M102" i="7"/>
  <c r="J102" i="7"/>
  <c r="J101" i="7"/>
  <c r="M101" i="7" s="1"/>
  <c r="J100" i="7"/>
  <c r="M100" i="7" s="1"/>
  <c r="J99" i="7"/>
  <c r="M99" i="7" s="1"/>
  <c r="J98" i="7"/>
  <c r="M98" i="7" s="1"/>
  <c r="J97" i="7"/>
  <c r="M97" i="7" s="1"/>
  <c r="J96" i="7"/>
  <c r="M96" i="7" s="1"/>
  <c r="J95" i="7"/>
  <c r="M95" i="7" s="1"/>
  <c r="J94" i="7"/>
  <c r="M94" i="7" s="1"/>
  <c r="J93" i="7"/>
  <c r="M93" i="7" s="1"/>
  <c r="J90" i="7"/>
  <c r="M90" i="7" s="1"/>
  <c r="J89" i="7"/>
  <c r="M89" i="7" s="1"/>
  <c r="J88" i="7"/>
  <c r="M88" i="7" s="1"/>
  <c r="J87" i="7"/>
  <c r="M87" i="7" s="1"/>
  <c r="J86" i="7"/>
  <c r="M86" i="7" s="1"/>
  <c r="J85" i="7"/>
  <c r="M85" i="7" s="1"/>
  <c r="J84" i="7"/>
  <c r="M84" i="7" s="1"/>
  <c r="J83" i="7"/>
  <c r="M83" i="7" s="1"/>
  <c r="J82" i="7"/>
  <c r="M82" i="7" s="1"/>
  <c r="J81" i="7"/>
  <c r="M81" i="7" s="1"/>
  <c r="J80" i="7"/>
  <c r="M80" i="7" s="1"/>
  <c r="J79" i="7"/>
  <c r="M79" i="7" s="1"/>
  <c r="J78" i="7"/>
  <c r="M78" i="7" s="1"/>
  <c r="J77" i="7"/>
  <c r="M77" i="7" s="1"/>
  <c r="J76" i="7"/>
  <c r="M76" i="7" s="1"/>
  <c r="J75" i="7"/>
  <c r="M75" i="7" s="1"/>
  <c r="J74" i="7"/>
  <c r="M74" i="7" s="1"/>
  <c r="J73" i="7"/>
  <c r="M73" i="7" s="1"/>
  <c r="J72" i="7"/>
  <c r="M72" i="7" s="1"/>
  <c r="J71" i="7"/>
  <c r="M71" i="7" s="1"/>
  <c r="J70" i="7"/>
  <c r="M70" i="7" s="1"/>
  <c r="J67" i="7"/>
  <c r="M67" i="7" s="1"/>
  <c r="J66" i="7"/>
  <c r="M66" i="7" s="1"/>
  <c r="J65" i="7"/>
  <c r="M65" i="7" s="1"/>
  <c r="J64" i="7"/>
  <c r="M64" i="7" s="1"/>
  <c r="J63" i="7"/>
  <c r="M63" i="7" s="1"/>
  <c r="J62" i="7"/>
  <c r="M62" i="7" s="1"/>
  <c r="J61" i="7"/>
  <c r="M61" i="7" s="1"/>
  <c r="J60" i="7"/>
  <c r="M60" i="7" s="1"/>
  <c r="M59" i="7"/>
  <c r="J58" i="7"/>
  <c r="M58" i="7" s="1"/>
  <c r="J57" i="7"/>
  <c r="M57" i="7" s="1"/>
  <c r="J56" i="7"/>
  <c r="M56" i="7" s="1"/>
  <c r="J55" i="7"/>
  <c r="M55" i="7" s="1"/>
  <c r="J52" i="7"/>
  <c r="M52" i="7" s="1"/>
  <c r="J51" i="7"/>
  <c r="M51" i="7" s="1"/>
  <c r="J50" i="7"/>
  <c r="M50" i="7" s="1"/>
  <c r="J49" i="7"/>
  <c r="M49" i="7" s="1"/>
  <c r="J48" i="7"/>
  <c r="M48" i="7" s="1"/>
  <c r="J47" i="7"/>
  <c r="M47" i="7" s="1"/>
  <c r="J46" i="7"/>
  <c r="M46" i="7" s="1"/>
  <c r="J45" i="7"/>
  <c r="M45" i="7" s="1"/>
  <c r="J44" i="7"/>
  <c r="M44" i="7" s="1"/>
  <c r="J43" i="7"/>
  <c r="M43" i="7" s="1"/>
  <c r="J42" i="7"/>
  <c r="M42" i="7" s="1"/>
  <c r="J41" i="7"/>
  <c r="M41" i="7" s="1"/>
  <c r="J40" i="7"/>
  <c r="M40" i="7" s="1"/>
  <c r="J39" i="7"/>
  <c r="M39" i="7" s="1"/>
  <c r="J38" i="7"/>
  <c r="M38" i="7" s="1"/>
  <c r="J37" i="7"/>
  <c r="M37" i="7" s="1"/>
  <c r="J36" i="7"/>
  <c r="M36" i="7" s="1"/>
  <c r="J35" i="7"/>
  <c r="M35" i="7" s="1"/>
  <c r="J33" i="7"/>
  <c r="M33" i="7" s="1"/>
  <c r="J32" i="7"/>
  <c r="M32" i="7" s="1"/>
  <c r="J31" i="7"/>
  <c r="M31" i="7" s="1"/>
  <c r="J30" i="7"/>
  <c r="M30" i="7" s="1"/>
  <c r="J29" i="7"/>
  <c r="M29" i="7" s="1"/>
  <c r="J28" i="7"/>
  <c r="M28" i="7" s="1"/>
  <c r="J27" i="7"/>
  <c r="M27" i="7" s="1"/>
  <c r="J26" i="7"/>
  <c r="M26" i="7" s="1"/>
  <c r="J25" i="7"/>
  <c r="M25" i="7" s="1"/>
  <c r="J24" i="7"/>
  <c r="M24" i="7" s="1"/>
  <c r="J23" i="7"/>
  <c r="M23" i="7" s="1"/>
  <c r="J22" i="7"/>
  <c r="M22" i="7" s="1"/>
  <c r="J21" i="7"/>
  <c r="M21" i="7" s="1"/>
  <c r="J20" i="7"/>
  <c r="M20" i="7" s="1"/>
  <c r="J19" i="7"/>
  <c r="M19" i="7" s="1"/>
  <c r="J18" i="7"/>
  <c r="M18" i="7" s="1"/>
  <c r="J17" i="7"/>
  <c r="M17" i="7" s="1"/>
  <c r="J16" i="7"/>
  <c r="M16" i="7" s="1"/>
  <c r="J15" i="7"/>
  <c r="M15" i="7" s="1"/>
  <c r="J14" i="7"/>
  <c r="M14" i="7" s="1"/>
  <c r="J13" i="7"/>
  <c r="M13" i="7" s="1"/>
  <c r="J12" i="7"/>
  <c r="M12" i="7" s="1"/>
  <c r="M57" i="14" l="1"/>
  <c r="F57" i="14"/>
  <c r="M55" i="14"/>
  <c r="M54" i="14"/>
  <c r="J53" i="14"/>
  <c r="M53" i="14" s="1"/>
  <c r="M52" i="14"/>
  <c r="J52" i="14"/>
  <c r="M51" i="14"/>
  <c r="J50" i="14"/>
  <c r="M50" i="14" s="1"/>
  <c r="M49" i="14"/>
  <c r="M48" i="14"/>
  <c r="M47" i="14"/>
  <c r="M46" i="14"/>
  <c r="J43" i="14"/>
  <c r="M43" i="14" s="1"/>
  <c r="M42" i="14"/>
  <c r="J41" i="14"/>
  <c r="M41" i="14" s="1"/>
  <c r="M40" i="14"/>
  <c r="J39" i="14"/>
  <c r="M39" i="14" s="1"/>
  <c r="M38" i="14"/>
  <c r="M37" i="14"/>
  <c r="M36" i="14"/>
  <c r="M35" i="14"/>
  <c r="M34" i="14"/>
  <c r="J33" i="14"/>
  <c r="M33" i="14" s="1"/>
  <c r="M32" i="14"/>
  <c r="M31" i="14"/>
  <c r="M30" i="14"/>
  <c r="M29" i="14"/>
  <c r="M28" i="14"/>
  <c r="M27" i="14"/>
  <c r="M26" i="14"/>
  <c r="M25" i="14"/>
  <c r="M24" i="14"/>
  <c r="M21" i="14"/>
  <c r="M20" i="14"/>
  <c r="M19" i="14"/>
  <c r="M18" i="14"/>
  <c r="M17" i="14"/>
  <c r="M16" i="14"/>
  <c r="M15" i="14"/>
  <c r="M14" i="14"/>
  <c r="M13" i="14"/>
  <c r="M12" i="14"/>
  <c r="G32" i="1" l="1"/>
  <c r="H32" i="1"/>
  <c r="I32" i="1"/>
  <c r="J32" i="1"/>
  <c r="M32" i="1"/>
  <c r="F32" i="1"/>
  <c r="M35" i="5"/>
  <c r="G35" i="5"/>
  <c r="H35" i="5"/>
  <c r="I35" i="5"/>
  <c r="J35" i="5"/>
  <c r="F35" i="5"/>
  <c r="J68" i="2" l="1"/>
  <c r="M68" i="2" s="1"/>
  <c r="J67" i="2"/>
  <c r="M67" i="2" s="1"/>
  <c r="J66" i="2"/>
  <c r="M66" i="2" s="1"/>
  <c r="J65" i="2"/>
  <c r="M65" i="2" s="1"/>
  <c r="J64" i="2"/>
  <c r="M64" i="2" s="1"/>
  <c r="J63" i="2"/>
  <c r="M63" i="2" s="1"/>
  <c r="J62" i="2"/>
  <c r="M62" i="2" s="1"/>
  <c r="J61" i="2"/>
  <c r="M61" i="2" s="1"/>
  <c r="J60" i="2"/>
  <c r="M60" i="2" s="1"/>
  <c r="J59" i="2"/>
  <c r="M59" i="2" s="1"/>
  <c r="J58" i="2"/>
  <c r="M58" i="2" s="1"/>
  <c r="J57" i="2"/>
  <c r="M57" i="2" s="1"/>
  <c r="J56" i="2"/>
  <c r="M56" i="2" s="1"/>
  <c r="J55" i="2"/>
  <c r="M55" i="2" s="1"/>
  <c r="J54" i="2"/>
  <c r="M54" i="2" s="1"/>
  <c r="J53" i="2"/>
  <c r="M53" i="2" s="1"/>
  <c r="J52" i="2"/>
  <c r="M52" i="2" s="1"/>
  <c r="J51" i="2"/>
  <c r="M51" i="2" s="1"/>
  <c r="J50" i="2"/>
  <c r="M50" i="2" s="1"/>
  <c r="J49" i="2"/>
  <c r="M49" i="2" s="1"/>
  <c r="J48" i="2"/>
  <c r="M48" i="2" s="1"/>
  <c r="J47" i="2"/>
  <c r="M47" i="2" s="1"/>
  <c r="J46" i="2"/>
  <c r="M46" i="2" s="1"/>
  <c r="J45" i="2"/>
  <c r="M45" i="2" s="1"/>
  <c r="J44" i="2"/>
  <c r="M44" i="2" s="1"/>
  <c r="J43" i="2"/>
  <c r="M43" i="2" s="1"/>
  <c r="J42" i="2"/>
  <c r="M42" i="2" s="1"/>
  <c r="J41" i="2"/>
  <c r="M41" i="2" s="1"/>
  <c r="J40" i="2"/>
  <c r="M40" i="2" s="1"/>
  <c r="J39" i="2"/>
  <c r="M39" i="2" s="1"/>
  <c r="J38" i="2"/>
  <c r="M38" i="2" s="1"/>
  <c r="J37" i="2"/>
  <c r="M37" i="2" s="1"/>
  <c r="J36" i="2"/>
  <c r="M36" i="2" s="1"/>
  <c r="J35" i="2"/>
  <c r="M35" i="2" s="1"/>
  <c r="J34" i="2"/>
  <c r="M34" i="2" s="1"/>
  <c r="J33" i="2"/>
  <c r="M33" i="2" s="1"/>
  <c r="J32" i="2"/>
  <c r="M32" i="2" s="1"/>
  <c r="J31" i="2"/>
  <c r="M31" i="2" s="1"/>
  <c r="J30" i="2"/>
  <c r="M30" i="2" s="1"/>
  <c r="J29" i="2"/>
  <c r="M29" i="2" s="1"/>
  <c r="J28" i="2"/>
  <c r="M28" i="2" s="1"/>
  <c r="J27" i="2"/>
  <c r="M27" i="2" s="1"/>
  <c r="J26" i="2"/>
  <c r="M26" i="2" s="1"/>
  <c r="J25" i="2"/>
  <c r="M25" i="2" s="1"/>
  <c r="J24" i="2"/>
  <c r="M24" i="2" s="1"/>
  <c r="J23" i="2"/>
  <c r="M23" i="2" s="1"/>
  <c r="J22" i="2"/>
  <c r="M22" i="2" s="1"/>
  <c r="J21" i="2"/>
  <c r="M21" i="2" s="1"/>
  <c r="J20" i="2"/>
  <c r="M20" i="2" s="1"/>
  <c r="J19" i="2"/>
  <c r="M19" i="2" s="1"/>
  <c r="J18" i="2"/>
  <c r="M18" i="2" s="1"/>
  <c r="J17" i="2"/>
  <c r="M17" i="2" s="1"/>
  <c r="J16" i="2"/>
  <c r="M16" i="2" s="1"/>
  <c r="J15" i="2"/>
  <c r="M15" i="2" s="1"/>
  <c r="J14" i="2"/>
  <c r="M14" i="2" s="1"/>
  <c r="J13" i="2"/>
  <c r="M13" i="2" s="1"/>
  <c r="J12" i="2"/>
  <c r="M12" i="2" s="1"/>
  <c r="J11" i="2"/>
  <c r="M11" i="2" s="1"/>
  <c r="J10" i="2"/>
  <c r="M10" i="2" s="1"/>
  <c r="J9" i="2"/>
  <c r="M9" i="2" s="1"/>
  <c r="G64" i="11" l="1"/>
  <c r="I64" i="11"/>
  <c r="F64" i="11"/>
  <c r="J63" i="11"/>
  <c r="M63" i="11" s="1"/>
  <c r="J62" i="11"/>
  <c r="M62" i="11" s="1"/>
  <c r="J61" i="11"/>
  <c r="M61" i="11" s="1"/>
  <c r="J60" i="11"/>
  <c r="M60" i="11" s="1"/>
  <c r="J59" i="11"/>
  <c r="M59" i="11" s="1"/>
  <c r="J58" i="11"/>
  <c r="M58" i="11" s="1"/>
  <c r="J57" i="11"/>
  <c r="M57" i="11" s="1"/>
  <c r="J56" i="11"/>
  <c r="M56" i="11" s="1"/>
  <c r="J55" i="11"/>
  <c r="M55" i="11" s="1"/>
  <c r="J54" i="11"/>
  <c r="M54" i="11" s="1"/>
  <c r="J53" i="11"/>
  <c r="M53" i="11" s="1"/>
  <c r="J52" i="11"/>
  <c r="M52" i="11" s="1"/>
  <c r="J51" i="11"/>
  <c r="M51" i="11" s="1"/>
  <c r="J50" i="11"/>
  <c r="M50" i="11" s="1"/>
  <c r="J49" i="11"/>
  <c r="M49" i="11" s="1"/>
  <c r="J48" i="11"/>
  <c r="M48" i="11" s="1"/>
  <c r="J47" i="11"/>
  <c r="M47" i="11" s="1"/>
  <c r="J46" i="11"/>
  <c r="M46" i="11" s="1"/>
  <c r="J45" i="11"/>
  <c r="M45" i="11" s="1"/>
  <c r="J44" i="11"/>
  <c r="M44" i="11" s="1"/>
  <c r="J43" i="11"/>
  <c r="M43" i="11" s="1"/>
  <c r="J42" i="11"/>
  <c r="M42" i="11" s="1"/>
  <c r="J41" i="11"/>
  <c r="M41" i="11" s="1"/>
  <c r="J40" i="11"/>
  <c r="M40" i="11" s="1"/>
  <c r="J39" i="11"/>
  <c r="M39" i="11" s="1"/>
  <c r="J38" i="11"/>
  <c r="M38" i="11" s="1"/>
  <c r="J37" i="11"/>
  <c r="M37" i="11" s="1"/>
  <c r="J36" i="11"/>
  <c r="M36" i="11" s="1"/>
  <c r="J35" i="11"/>
  <c r="M35" i="11" s="1"/>
  <c r="J34" i="11"/>
  <c r="M34" i="11" s="1"/>
  <c r="J33" i="11"/>
  <c r="M33" i="11" s="1"/>
  <c r="J32" i="11"/>
  <c r="M32" i="11" s="1"/>
  <c r="M30" i="11"/>
  <c r="G30" i="11"/>
  <c r="I30" i="11"/>
  <c r="J30" i="11"/>
  <c r="F30" i="11"/>
  <c r="F65" i="11" l="1"/>
  <c r="I65" i="11"/>
  <c r="G65" i="11"/>
  <c r="M64" i="11"/>
  <c r="M65" i="11" s="1"/>
  <c r="J64" i="11"/>
  <c r="J65" i="11" s="1"/>
  <c r="O196" i="7"/>
</calcChain>
</file>

<file path=xl/sharedStrings.xml><?xml version="1.0" encoding="utf-8"?>
<sst xmlns="http://schemas.openxmlformats.org/spreadsheetml/2006/main" count="2081" uniqueCount="829">
  <si>
    <t>ЗАТВЕРДЖЕНО</t>
  </si>
  <si>
    <t>Назва</t>
  </si>
  <si>
    <t>Орієнтовні строки початку/ закінчення</t>
  </si>
  <si>
    <t>Орієн-товна три-  вал.</t>
  </si>
  <si>
    <t>Орієнтовне місце-провед.</t>
  </si>
  <si>
    <t>Орган.-учасники</t>
  </si>
  <si>
    <t>Орієнтовна кількість учасників</t>
  </si>
  <si>
    <t>Вид зма- гань</t>
  </si>
  <si>
    <t>Код КПКВК</t>
  </si>
  <si>
    <t>Всього людино-днів</t>
  </si>
  <si>
    <t>Планова вартість (гривні)</t>
  </si>
  <si>
    <t xml:space="preserve">Организації, відповідальні за проведення                                    </t>
  </si>
  <si>
    <t>Спортсменів</t>
  </si>
  <si>
    <t>Трене-рів</t>
  </si>
  <si>
    <t xml:space="preserve">Суддів </t>
  </si>
  <si>
    <t>Інших</t>
  </si>
  <si>
    <t>Всього</t>
  </si>
  <si>
    <t>Навчально-тренувальний збір до Всеукраїнських змагань</t>
  </si>
  <si>
    <t>НТЗ до всеукраїнських та міжнародних змагань (дорослі, юніори)</t>
  </si>
  <si>
    <t xml:space="preserve">Київ СК "Атлет"                </t>
  </si>
  <si>
    <t>ЦОП</t>
  </si>
  <si>
    <t>* Примітка:  Обсяги  витрат на проведення заходів визначаються  календарним планом  Державного центру олімпійської  підготовки з художньої гімнастики, затвердженим в установленому порядку.</t>
  </si>
  <si>
    <t>Вартість людино-дня</t>
  </si>
  <si>
    <t xml:space="preserve">Календарний  план спортивних заходів Державної школи   вищої спортивної майстерності (ДШВСМ) </t>
  </si>
  <si>
    <t>ОЛІМПІЙСЬКІ ВИДИ СПОРТУ</t>
  </si>
  <si>
    <t>Боротьба вільна</t>
  </si>
  <si>
    <t>боротьба вільна</t>
  </si>
  <si>
    <t>Важка атлетика</t>
  </si>
  <si>
    <t>важка атлетика</t>
  </si>
  <si>
    <t>Веслування на байдарках і каное</t>
  </si>
  <si>
    <t>веслування на байдарках і каное</t>
  </si>
  <si>
    <t xml:space="preserve">Легка атлетика </t>
  </si>
  <si>
    <t xml:space="preserve">легка атлетика </t>
  </si>
  <si>
    <t>Фехтування</t>
  </si>
  <si>
    <t>фехтування</t>
  </si>
  <si>
    <t xml:space="preserve">лижні гонки </t>
  </si>
  <si>
    <t>Веслувальний слалом</t>
  </si>
  <si>
    <t>* Примітка:  Обсяги  витрат на проведення заходів визначаються  календарним планом  Державної  школи вищої спортивної майстерності, затвердженим в установленому порядку.</t>
  </si>
  <si>
    <t xml:space="preserve">Календарний  план спортивних заходів державної установи "Державний центр  олімпійської  підготовки з художньої гімнастики" </t>
  </si>
  <si>
    <t>Лижні гонки</t>
  </si>
  <si>
    <t>ДУ "Західний державний ЦОП з легкої атлетики"</t>
  </si>
  <si>
    <t>ДУ "Східний державний ЦОП з легкої атлетики"</t>
  </si>
  <si>
    <t>* Примітка:  Обсяги  витрат на проведення заходів визначаються  календарним планом ДУ "Східний державний ЦОП з легкої атлетики", затвердженим в установленому порядку.</t>
  </si>
  <si>
    <t>* Примітка:  Обсяги  витрат на проведення заходів визначаються  календарним планом  ДУ "Західний державний ЦОП з легкої атлетики", затвердженим в установленому порядку.</t>
  </si>
  <si>
    <t xml:space="preserve"> * Примітка:  Обсяги  витрат на проведення заходів визначаються  календарним планом  Державного центру олімпійської  підготовки з біатлону (ДЦОП), затвердженим в установленому порядку.</t>
  </si>
  <si>
    <t>Австрія
ЦОП</t>
  </si>
  <si>
    <t>* Примітка:  Обсяги  витрат на проведення заходів визначаються  календарним планом  ДУ "ДЦОП  із зимових видів спорту", затвердженим в установленому порядку.</t>
  </si>
  <si>
    <t>В. о директора департаменту олімпійського спорту</t>
  </si>
  <si>
    <t>Тетяна Федюшина</t>
  </si>
  <si>
    <t>Боротьба греко-римська</t>
  </si>
  <si>
    <t>боротьба греко-римська</t>
  </si>
  <si>
    <t>веслувальний слалом</t>
  </si>
  <si>
    <t>ДУ ДЦОП із зимових видів спорту</t>
  </si>
  <si>
    <t xml:space="preserve"> "Державний центр олімпійської підготовки із зимових видів спорту"</t>
  </si>
  <si>
    <t xml:space="preserve">Календарний   план  спортивних  заходів  державної  установи           </t>
  </si>
  <si>
    <t>Сумарна планова вартість:</t>
  </si>
  <si>
    <t>Навчально-тренувальний збір із спеціальної підготовки</t>
  </si>
  <si>
    <t>ДУ "Державний ЦОП з біатлону"</t>
  </si>
  <si>
    <t>Україна
ЦОП</t>
  </si>
  <si>
    <t xml:space="preserve">Календарний  план спортивних заходів державної установи "Державний центр  олімпійської  підготовки з плавання синхронного та  стрибків у воду" </t>
  </si>
  <si>
    <t>ДЦОП з плавання синхронного та стрибків у воду</t>
  </si>
  <si>
    <t>Київ 
ЦОП</t>
  </si>
  <si>
    <t>Всього заходів: 12</t>
  </si>
  <si>
    <t>Київ
ЦОП</t>
  </si>
  <si>
    <t>Орієнтовне місце провед.</t>
  </si>
  <si>
    <t xml:space="preserve">Організації, відповідальні за проведення                                    </t>
  </si>
  <si>
    <t>* Примітка:  Обсяги  витрат на проведення заходів визначаються  календарним планом  Державного центру олімпійської  підготовки  з плавання синхронного та  стрибків у воду, затвердженим в установленому порядку.</t>
  </si>
  <si>
    <t>Календарний  план спортивних заходів державної установи "Державний центр олімпійської підготовки із бадмінтону                                                                    та волейболу пляжного"</t>
  </si>
  <si>
    <t>* Примітка:  Обсяги  витрат на проведення заходів визначаються  календарним планом  Державного центру олімпійської  підготовки із бадмінтону та волейболу пляжного, затвердженим в установленому порядку.</t>
  </si>
  <si>
    <t>Навчально-тренувальний збір із спеціальної фізичної підготовки</t>
  </si>
  <si>
    <t>Навчально-тренувальний збір до всеукраїнських змагань</t>
  </si>
  <si>
    <t>Області,ФСТ</t>
  </si>
  <si>
    <t>O</t>
  </si>
  <si>
    <t>Навчально-тренувальний збір із загальної  фізичної підготовки</t>
  </si>
  <si>
    <t>Навчально-тренувальний збір із спеціальної  фізичної підготовки</t>
  </si>
  <si>
    <t>Навчально-тренувальний збір із загальної фізичної підготовки</t>
  </si>
  <si>
    <t>Луцьк
ЦОП</t>
  </si>
  <si>
    <t>Командний чемпіонат України з легкої атлетики серед юніорів</t>
  </si>
  <si>
    <t>Чемпіонат України з легкої атлетики серед юніорів</t>
  </si>
  <si>
    <t>O/K</t>
  </si>
  <si>
    <t>Всього заходів:25</t>
  </si>
  <si>
    <t xml:space="preserve"> ЦОП</t>
  </si>
  <si>
    <t xml:space="preserve">Центр олімпійської  підготовки з художньої гімнастики : </t>
  </si>
  <si>
    <t>НТЗ з ЗФП та СФП</t>
  </si>
  <si>
    <t>Області, ДШВСМ</t>
  </si>
  <si>
    <t>Чемпіонат  України  серед  чоловіків та жінок до 23 років (U23)</t>
  </si>
  <si>
    <t>О</t>
  </si>
  <si>
    <t>НТЗ з СФП та ЗФП</t>
  </si>
  <si>
    <t>НТЗ з  ЗФП та СФП</t>
  </si>
  <si>
    <t>Тернопіль</t>
  </si>
  <si>
    <t xml:space="preserve">Чемпіонат України (дорослі до 23 років, U23) </t>
  </si>
  <si>
    <t xml:space="preserve">Чемпіонат України  (U17) </t>
  </si>
  <si>
    <t xml:space="preserve">Кубок України </t>
  </si>
  <si>
    <t>Всеукраїнський турнір, пам'яті Є. Ворка (U20)</t>
  </si>
  <si>
    <t>Чемпіонат України</t>
  </si>
  <si>
    <t xml:space="preserve">Чемпіонат України </t>
  </si>
  <si>
    <t>Вінниця</t>
  </si>
  <si>
    <t>Луцьк</t>
  </si>
  <si>
    <t>Кубок України серед чоловіків та жінок</t>
  </si>
  <si>
    <t>НТЗ З СФП</t>
  </si>
  <si>
    <t>Черкаська</t>
  </si>
  <si>
    <t>О/К</t>
  </si>
  <si>
    <t>Чемпіонат України з марафону, присвячений пам'яті воїна-спортсмена Ігоря Присяжнюка</t>
  </si>
  <si>
    <t>Командний чемпіонат України</t>
  </si>
  <si>
    <t>Кубок України</t>
  </si>
  <si>
    <t xml:space="preserve">НТЗ з СФП </t>
  </si>
  <si>
    <t>Особистий чемпіонат України</t>
  </si>
  <si>
    <t>Командний чемпіонат України з легкої атлетики у приміщенні</t>
  </si>
  <si>
    <t xml:space="preserve">Кубок України з легкої атлетики у приміщенні </t>
  </si>
  <si>
    <t xml:space="preserve">Чемпіонат України з легкої атлетики серед дорослих і молоді   у приміщенні </t>
  </si>
  <si>
    <t>Чемпіонат України з легкої атлетики зі спортивної ходьби серед дорослих, молоді, юніорів</t>
  </si>
  <si>
    <t>Командний чемпіонат України з легкої атлетики серед дорослих та молоді</t>
  </si>
  <si>
    <t>Львів</t>
  </si>
  <si>
    <t>Всеукраїнські змагання зі стрибків у висоту "Меморіал В. Лонського"</t>
  </si>
  <si>
    <t>Бердичів</t>
  </si>
  <si>
    <t>Івано-Франківськ</t>
  </si>
  <si>
    <t>Всеукраїнські змагання зі спортивної ходьби "Кубок Карпат"</t>
  </si>
  <si>
    <t>всього заходів: 20</t>
  </si>
  <si>
    <t>Київ</t>
  </si>
  <si>
    <t xml:space="preserve">Кубок України з фехтування </t>
  </si>
  <si>
    <t xml:space="preserve">Чемпіонат України  </t>
  </si>
  <si>
    <t xml:space="preserve">Львівська </t>
  </si>
  <si>
    <t xml:space="preserve">Чемпіонат України серед юніорів та молоді            (U-23) </t>
  </si>
  <si>
    <t xml:space="preserve">Чемпіонат України серед  юнаків та дівчат   </t>
  </si>
  <si>
    <t xml:space="preserve">Розіграш Кубка України, фінал, присвячений пам'яті загиблих воїнів України </t>
  </si>
  <si>
    <t>Львівська</t>
  </si>
  <si>
    <t>Розіграш Кубка України з лижних гонок на лижоролерах, етап</t>
  </si>
  <si>
    <t>Відкритий Кубок ДШВСМ пам'яті тренера  Сергія Мартинова</t>
  </si>
  <si>
    <t>Розіграш Кубка України з лижних гонок на лижоролерах, етап, присвячений пам'яті загиблих воїнів України</t>
  </si>
  <si>
    <t>Чемпіонат  України з лижних гонок на лижоролерах серед юнаків та дівчат</t>
  </si>
  <si>
    <t>Чемпіонат  України з лижних гонок на лижоролерах серед дорослих та юніорів</t>
  </si>
  <si>
    <t xml:space="preserve">Розіграш Кубка України, етап, присвячений пам'яті загиблих воїнів України </t>
  </si>
  <si>
    <t>Італія
ЦОП</t>
  </si>
  <si>
    <t xml:space="preserve">НТЗ із спеціальної підготовки до міжнародних спортивних змагань з лижних гонок </t>
  </si>
  <si>
    <t>НТЗ із спеціальної підготовки до міжнародних спортивних змагань з лижного двоборства</t>
  </si>
  <si>
    <t>Німеччина 
ЦОП</t>
  </si>
  <si>
    <t>Словенія 
ЦОП</t>
  </si>
  <si>
    <t>Польща 
ЦОП</t>
  </si>
  <si>
    <t>Фінляндія 
ЦОП</t>
  </si>
  <si>
    <t>НТЗ із спеціальної підготовки до міжнародних спортивних змагань зі стрибків на лижах з трампліна</t>
  </si>
  <si>
    <t>Польща
ЦОП</t>
  </si>
  <si>
    <t>Словенія
ЦОП</t>
  </si>
  <si>
    <t>НТЗ із спеціальної підготовки з фристайлу до міжнародних спортивних змагань (могул)</t>
  </si>
  <si>
    <t>НТЗ із спеціальної підготовки з фристайлу до міжнародних спортивних змагань (слоупстайл)</t>
  </si>
  <si>
    <t>НТЗ команда Б резерв</t>
  </si>
  <si>
    <t>Календарний  план спортивних заходів  державної установи "Державний центр олімпійської підготовки з біатлону" (ДЦОП з біатлону)</t>
  </si>
  <si>
    <t>НТЗ зі спеціальної підготовки до всеукраїнських та міжнародних змагань</t>
  </si>
  <si>
    <t>Навчально-тренувальний збір</t>
  </si>
  <si>
    <t>Україна</t>
  </si>
  <si>
    <t>3401220</t>
  </si>
  <si>
    <t>бадмінтон</t>
  </si>
  <si>
    <t>Календарний  план спортивних заходів  державної установи "Східний державний ЦОП з легкої атлетики"</t>
  </si>
  <si>
    <t>волейбол пляжний</t>
  </si>
  <si>
    <t>Чемпіонат України , тур</t>
  </si>
  <si>
    <t>Чемпіонат України, тур</t>
  </si>
  <si>
    <t>Чемпіонат України, фінал</t>
  </si>
  <si>
    <t>ДЦОП із бадмінтону та волейболу пляжного</t>
  </si>
  <si>
    <t>Всього з бадмінтону</t>
  </si>
  <si>
    <t>Всього з волейболу пляжного</t>
  </si>
  <si>
    <t>Календарний  план спортивних заходів  державної установи "Західний державний ЦОП з легкої атлетики"</t>
  </si>
  <si>
    <t xml:space="preserve">Чемпіонат України з легкої атлетики у приміщенні серед юніорів_x000D_
</t>
  </si>
  <si>
    <t>Наказ Міністерства молоді та спорту України                                         _____________ 2025  №_______</t>
  </si>
  <si>
    <t xml:space="preserve">Єдиний календарний план фізкультурно-оздоровчих, спортивних заходів  та спортивних змагань України на 2026 рік </t>
  </si>
  <si>
    <t>16.01.26    27.01.26</t>
  </si>
  <si>
    <t>02.02.26       16.02.26</t>
  </si>
  <si>
    <t>23.02.26     09.03.26</t>
  </si>
  <si>
    <t>16.03.26   02.04.26</t>
  </si>
  <si>
    <t>10.04.26     29.04.26</t>
  </si>
  <si>
    <t>07.05.26   26.05.26</t>
  </si>
  <si>
    <t>03.06.26   22.06.26</t>
  </si>
  <si>
    <t>01.07.26   20.07.26</t>
  </si>
  <si>
    <t>29.07.26 17.08.26</t>
  </si>
  <si>
    <t>25.08.26   11.09.26</t>
  </si>
  <si>
    <t>18.09.26 07.10.26</t>
  </si>
  <si>
    <t>14.10.26 30.10.26</t>
  </si>
  <si>
    <t>06.11.26 25.11.26</t>
  </si>
  <si>
    <t>01.12.26 16.12.26</t>
  </si>
  <si>
    <t>Всього заходів: 14</t>
  </si>
  <si>
    <t xml:space="preserve">Всього заходів:20 </t>
  </si>
  <si>
    <t>Україна, Київ ЦОП</t>
  </si>
  <si>
    <t>Змішаний командний чемпіонат України (суперліга)</t>
  </si>
  <si>
    <t>Чемпіонат України U-19 серед молоді 2008 р.н.</t>
  </si>
  <si>
    <t>Чемпіонат України U-17 серед юніорів 2010 р.н.</t>
  </si>
  <si>
    <t>Командний чемпіонат України серед чоловікив та жінок (вища ліга)</t>
  </si>
  <si>
    <t>Чемпіонат України до 15 років</t>
  </si>
  <si>
    <t>14.04.2024 03.05.2024</t>
  </si>
  <si>
    <t>Чемпіонат України до 21 року</t>
  </si>
  <si>
    <t>Чемпіонат України до 18 років</t>
  </si>
  <si>
    <t>Чемпіонат України до 20 років</t>
  </si>
  <si>
    <t xml:space="preserve">Чемпіонат України до 22 років </t>
  </si>
  <si>
    <t>Чемпіонат України до 19 років</t>
  </si>
  <si>
    <t>Чемпіонат України до  17 років</t>
  </si>
  <si>
    <t>Всього заходів:32</t>
  </si>
  <si>
    <t>Всього заходів: 52</t>
  </si>
  <si>
    <t>09.01.26 29.01.26</t>
  </si>
  <si>
    <t>01.02.26 18.02.26</t>
  </si>
  <si>
    <t>19.02.26 22.02.26</t>
  </si>
  <si>
    <t>06.03.26 26.03.26</t>
  </si>
  <si>
    <t>01.04.26 15.04.26</t>
  </si>
  <si>
    <t>16.04.26 19.04.26</t>
  </si>
  <si>
    <t>01.05.26 06.05.26</t>
  </si>
  <si>
    <t>07.05.26 10.05.26</t>
  </si>
  <si>
    <t>11.05.26 25.05.26</t>
  </si>
  <si>
    <t>08.06.26 28.06.26</t>
  </si>
  <si>
    <t>06.07.26 26.07.26</t>
  </si>
  <si>
    <t>01.08.26 21.08.26</t>
  </si>
  <si>
    <t>01.09.26 16.09.26</t>
  </si>
  <si>
    <t>17.09.26 20.09.26</t>
  </si>
  <si>
    <t>01.10.26 21.10.26</t>
  </si>
  <si>
    <t>22.10.26 25.10.26</t>
  </si>
  <si>
    <t>01.11.26 11.11.26</t>
  </si>
  <si>
    <t>12.11.26 15.11.26</t>
  </si>
  <si>
    <t>16.11.26 30.11.26</t>
  </si>
  <si>
    <t>09.12.26 25.12.26</t>
  </si>
  <si>
    <t>12.01.26 31.01.26</t>
  </si>
  <si>
    <t>09.02.26 28.02.26</t>
  </si>
  <si>
    <t>09.03.26 25.03.26</t>
  </si>
  <si>
    <t>18.03.26 21.03.26</t>
  </si>
  <si>
    <t>26.03.26 29.03.26</t>
  </si>
  <si>
    <t>01.04.26 10.04.26</t>
  </si>
  <si>
    <t>22.04.26 25.04.26</t>
  </si>
  <si>
    <t>30.04.26 03.05.26</t>
  </si>
  <si>
    <t>11.05.26 27.05.26</t>
  </si>
  <si>
    <t>21.05.26 24.05.26</t>
  </si>
  <si>
    <t>28.05.26 31.05.26</t>
  </si>
  <si>
    <t>01.06.26 17.06.26</t>
  </si>
  <si>
    <t>04.06.26 07.06.26</t>
  </si>
  <si>
    <t>18.06.26 21.06.26</t>
  </si>
  <si>
    <t>22.06.26 08.07.26</t>
  </si>
  <si>
    <t>02.07.26 05.07.26</t>
  </si>
  <si>
    <t>09.07.26 12.07.26</t>
  </si>
  <si>
    <t>13.07.26 29.07.26</t>
  </si>
  <si>
    <t>16.07.26 20.07.26</t>
  </si>
  <si>
    <t>30.07.26 02.08.26</t>
  </si>
  <si>
    <t>03.08.26 19.08.26</t>
  </si>
  <si>
    <t>13.08.26 16.08.26</t>
  </si>
  <si>
    <t>20.08.26 23.08.26</t>
  </si>
  <si>
    <t>24.08.26 09.09.26</t>
  </si>
  <si>
    <t>10.09.26 13.09.26</t>
  </si>
  <si>
    <t>01.10.26 20.10.26</t>
  </si>
  <si>
    <t>21.10.26 09.11.26</t>
  </si>
  <si>
    <t>10.11.26 24.11.26</t>
  </si>
  <si>
    <t>25.11.26 28.11.26</t>
  </si>
  <si>
    <t>01.12.26 20.12.26</t>
  </si>
  <si>
    <t xml:space="preserve">20.01.26      23.01.26
</t>
  </si>
  <si>
    <t xml:space="preserve">13.02.26      27.02.26
</t>
  </si>
  <si>
    <t>Київська, Закарпатська</t>
  </si>
  <si>
    <t>06.04.26 20.04.26</t>
  </si>
  <si>
    <t>Чемпіонат України серед чоловіків та жінок (U20)</t>
  </si>
  <si>
    <t>27.04.26    20.04.26</t>
  </si>
  <si>
    <t>25.05.26 08.06.26</t>
  </si>
  <si>
    <t>Закарпатська</t>
  </si>
  <si>
    <t>09.06.26
12.06.26</t>
  </si>
  <si>
    <t>03.08.26
17.08.26</t>
  </si>
  <si>
    <t>20.08.25 23.08.25</t>
  </si>
  <si>
    <t>07.11.26
21.11.26</t>
  </si>
  <si>
    <t>25.11.26   28.11.26</t>
  </si>
  <si>
    <t xml:space="preserve">23.01.26      25.01.26
</t>
  </si>
  <si>
    <t xml:space="preserve">02.02.26      16.02.26
</t>
  </si>
  <si>
    <t>Вінницька, Закарпатська</t>
  </si>
  <si>
    <t>06.03.26    08.03.26</t>
  </si>
  <si>
    <t>06.04.26    20.04.26</t>
  </si>
  <si>
    <t xml:space="preserve">Чемпіонат України  (U20) </t>
  </si>
  <si>
    <t xml:space="preserve">01.05.26      03.05.26
</t>
  </si>
  <si>
    <t xml:space="preserve">01.05.26      15.05.26
</t>
  </si>
  <si>
    <t>15.05.26       17.05.26</t>
  </si>
  <si>
    <t>24.07.26
26.07.26</t>
  </si>
  <si>
    <t>01.10.26    15.10.26</t>
  </si>
  <si>
    <t>10.11.26    24.11.26</t>
  </si>
  <si>
    <t>25.11.26    27.11.26</t>
  </si>
  <si>
    <t>всього заходів: 11</t>
  </si>
  <si>
    <t>19.01.26
02.02.26</t>
  </si>
  <si>
    <t>Волинська, Хмельницька</t>
  </si>
  <si>
    <t>02.03.26
16.03.26</t>
  </si>
  <si>
    <t>18.05.26
01.06.26</t>
  </si>
  <si>
    <t>Волинська, Київська</t>
  </si>
  <si>
    <t>21.09.26
05.10.26</t>
  </si>
  <si>
    <t>всього заходів: 9</t>
  </si>
  <si>
    <t>09.02.26
23.02.26</t>
  </si>
  <si>
    <t>Київська</t>
  </si>
  <si>
    <t>23.03.26
06.04.26</t>
  </si>
  <si>
    <t>08.04.26
12.04.26</t>
  </si>
  <si>
    <t>27.05.26
31.05.26</t>
  </si>
  <si>
    <t>04.06.26
07.06.26</t>
  </si>
  <si>
    <t>14.07.26
28.07.26</t>
  </si>
  <si>
    <t>29.07.26
02.08.26</t>
  </si>
  <si>
    <t>09.11.26
23.11.26</t>
  </si>
  <si>
    <t>02.02.26
16.02.26</t>
  </si>
  <si>
    <t>14.04.26
17.04.26</t>
  </si>
  <si>
    <t>Миколаївська</t>
  </si>
  <si>
    <t>03.08.26
18.08.26</t>
  </si>
  <si>
    <t>Чемпіонат України серед ДЮСШ, СДЮШОР, ШВСМ та СК</t>
  </si>
  <si>
    <t>24.08.26
27.08.26</t>
  </si>
  <si>
    <t>13.10.26
16.10.26</t>
  </si>
  <si>
    <t>16.11.26
30.11.26</t>
  </si>
  <si>
    <t>всього заходів: 6</t>
  </si>
  <si>
    <t>Всеукраїнські змагання зі стрибків у висоту "Меморіал О. Дем'янюка"</t>
  </si>
  <si>
    <t>16.01.26     17.01.26</t>
  </si>
  <si>
    <t>30.01.26    01.02.26</t>
  </si>
  <si>
    <t>07.02.26    08.02.26</t>
  </si>
  <si>
    <t>27.02.26
01.03.26</t>
  </si>
  <si>
    <t xml:space="preserve">06.03.26   07.03.26
</t>
  </si>
  <si>
    <t>Ужгород</t>
  </si>
  <si>
    <t>11.05.26    25.05.26</t>
  </si>
  <si>
    <t>Київська,     Львівська</t>
  </si>
  <si>
    <t>Кубок України з легкої атлетики</t>
  </si>
  <si>
    <t>05.06.26
07.06.26</t>
  </si>
  <si>
    <t>Чемпіонат України з легкої атлетики зі спортивної ходьби серед дорослих та молоді (півмарафон), ВЗ "Луцька десятка"</t>
  </si>
  <si>
    <t xml:space="preserve">18.06.26   19.06.26
</t>
  </si>
  <si>
    <t>19.06.26     21.06.26</t>
  </si>
  <si>
    <t>26.06.26     27.06.26</t>
  </si>
  <si>
    <t xml:space="preserve">25.06.26      09.07.26
</t>
  </si>
  <si>
    <t>Київська,   Львівська</t>
  </si>
  <si>
    <t xml:space="preserve">Чемпіонат України з легкої атлетики серед дорослих та молоді  </t>
  </si>
  <si>
    <t>10.07.26
12.07.26</t>
  </si>
  <si>
    <t xml:space="preserve">Чемпіонат України з легкої атлетики  зі спортивної ходьби на 20 км серед дорослих та молоді, командний чемпіонат України зі спортивної ходьби серед ДЮСШ та СДЮШОР  </t>
  </si>
  <si>
    <t>17.10.26  18.10.26</t>
  </si>
  <si>
    <t>31.10.26    01.11.26</t>
  </si>
  <si>
    <t>Мукачево</t>
  </si>
  <si>
    <t>Чемпіонат України серед юніорів (шпага)</t>
  </si>
  <si>
    <t>17.01.26      18.01.26</t>
  </si>
  <si>
    <t>Хмельницький</t>
  </si>
  <si>
    <t>Чемпіонат України серед юніорів (шабля)</t>
  </si>
  <si>
    <t>18.01.26      19.01.26</t>
  </si>
  <si>
    <t>Етап Кубку України- Всеукраїнські змагання найсильніших, (рапіра)</t>
  </si>
  <si>
    <t>24.01.26      25.01.26</t>
  </si>
  <si>
    <t>Чемпіонат України серед юніорів (рапіра)</t>
  </si>
  <si>
    <t>30.01.26      31.01.26</t>
  </si>
  <si>
    <t>Етап Кубку України - Всеукраїнські змагання найсильніших, (шабля)</t>
  </si>
  <si>
    <t>07.02.26      08.02.26</t>
  </si>
  <si>
    <t>16.02.26      02.03.26</t>
  </si>
  <si>
    <t>Чемпіонат України серед молоді (шпага)</t>
  </si>
  <si>
    <t>06.03.26      08.03.26</t>
  </si>
  <si>
    <t>Чемпіонат України серед молоді (рапіра)</t>
  </si>
  <si>
    <t>21.03.26      22.03.26</t>
  </si>
  <si>
    <t>01.04.26      15.04.26</t>
  </si>
  <si>
    <t>18.04.26      21.04.26</t>
  </si>
  <si>
    <t xml:space="preserve">Всеукраїнські змагання, присвячені  пам’яті Б.Смірновського  (шпага, U23)
</t>
  </si>
  <si>
    <t>24.04.26      26.04.26</t>
  </si>
  <si>
    <t>Чемпіонат України серед молоді (шабля)</t>
  </si>
  <si>
    <t>09.05.26      10.05.26</t>
  </si>
  <si>
    <t>15.06.26      29.06.26</t>
  </si>
  <si>
    <t>Чемпіонат України серед юніорів 2006-2012 р.р.н.   (шабля, шпага)</t>
  </si>
  <si>
    <t>25.09.26      27.09.26</t>
  </si>
  <si>
    <t>Чемпіонат України серед юніорів 2006-2012 р.р.н. (рапіра)</t>
  </si>
  <si>
    <t>02.10.26      04.10.26</t>
  </si>
  <si>
    <t>05.10.26      19.10.26</t>
  </si>
  <si>
    <t>21.10.26      25.10.26</t>
  </si>
  <si>
    <t>16.11.26      20.11.26</t>
  </si>
  <si>
    <t xml:space="preserve">Етап Кубку України, присвячений пам'яті Андрієвського </t>
  </si>
  <si>
    <t>18.12.26      20.12.26</t>
  </si>
  <si>
    <t>Етап Кубку України, Всеукраїнські змагання найсильніших присвячений  пам'яті С. Вачкова</t>
  </si>
  <si>
    <t>06.01.26  14.01.26</t>
  </si>
  <si>
    <t>21.01.26  04.02.26</t>
  </si>
  <si>
    <t>04.02.26  09.02.26</t>
  </si>
  <si>
    <t>16.02.26  21.02.26</t>
  </si>
  <si>
    <t>01.03.26  15.03.26</t>
  </si>
  <si>
    <t>15.03.26  19.03.26</t>
  </si>
  <si>
    <t>08.08.26  22.08.26</t>
  </si>
  <si>
    <t>23.08.26 27.08.26</t>
  </si>
  <si>
    <t>серпень-вересень</t>
  </si>
  <si>
    <t>07.09.26  21.09.26</t>
  </si>
  <si>
    <t>16.09.26  20.09.26</t>
  </si>
  <si>
    <t>21.09.26  25.09.26</t>
  </si>
  <si>
    <t>10.10.26  13.10.26</t>
  </si>
  <si>
    <t>06.12.26  20.12.26</t>
  </si>
  <si>
    <t>20.12.26
26.12.26</t>
  </si>
  <si>
    <t>всього заходів: 15</t>
  </si>
  <si>
    <t>НТЗ юніорки та дівчата</t>
  </si>
  <si>
    <t>с.Сянки, Львівська обл.</t>
  </si>
  <si>
    <t>м.Отепяе, Естонська Республіка</t>
  </si>
  <si>
    <t>НТЗ юніори та юнаки</t>
  </si>
  <si>
    <t>НТЗ команда Б (чоловіки та жінки)</t>
  </si>
  <si>
    <t>м.Арбер, Федеративна Республіка Німеччина</t>
  </si>
  <si>
    <t>НТЗ юніори, юніорки, юнаки та дівчата</t>
  </si>
  <si>
    <t>м.Осрблі, Словацька Республіка</t>
  </si>
  <si>
    <t>м.Мадона, Латвійська Республіка</t>
  </si>
  <si>
    <t>м.Шушен, Королівство Норвегія</t>
  </si>
  <si>
    <t>с.Тисовець, Львівська обл.</t>
  </si>
  <si>
    <t>м.Хохфільцен, Австрійська Республіка</t>
  </si>
  <si>
    <t>НТЗ юнаки та дівчата резерв</t>
  </si>
  <si>
    <t>НТЗ дорослі резерв</t>
  </si>
  <si>
    <t>с.Поляниця, Івано-Франківська обл.</t>
  </si>
  <si>
    <t>с.Підгородне, Тернопільська обл.</t>
  </si>
  <si>
    <t>НТЗ юнаки та юніори</t>
  </si>
  <si>
    <t>м.Київ</t>
  </si>
  <si>
    <t>м.Обертіллах, Австрійська Республіка</t>
  </si>
  <si>
    <t>м.Лівіньо, Італійська Республіка</t>
  </si>
  <si>
    <t>м.Обергоф, Федеративна Республіка Німеччина</t>
  </si>
  <si>
    <t>м.Ідре, Королівство Швеція</t>
  </si>
  <si>
    <t>Всього заходів: 60</t>
  </si>
  <si>
    <t>02.01.26
11.01.26</t>
  </si>
  <si>
    <t>04.01.26
11.01.26</t>
  </si>
  <si>
    <t>05.01.26
11.01.26</t>
  </si>
  <si>
    <t>06.01.26
22.01.26</t>
  </si>
  <si>
    <t>12.01.26
24.01.26</t>
  </si>
  <si>
    <t>12.01.26
18.01.26</t>
  </si>
  <si>
    <t>23.01.26
08.02.26</t>
  </si>
  <si>
    <t>27.01.26
08.02.26</t>
  </si>
  <si>
    <t>02.02.26
08.02.26</t>
  </si>
  <si>
    <t>09.02.26
22.02.26</t>
  </si>
  <si>
    <t>14.02.26
28.02.26</t>
  </si>
  <si>
    <t>24.02.26
08.03.26</t>
  </si>
  <si>
    <t>07.03.26
22.03.26</t>
  </si>
  <si>
    <t>09.03.26
22.03.26</t>
  </si>
  <si>
    <t>10.03.26
31.03.26</t>
  </si>
  <si>
    <t>10.03.26
30.03.26</t>
  </si>
  <si>
    <t>11.03.26
25.03.26</t>
  </si>
  <si>
    <t>23.03.26
31.03.26</t>
  </si>
  <si>
    <t>02.04.26
24.04.26</t>
  </si>
  <si>
    <t>25.04.26
15.05.2025</t>
  </si>
  <si>
    <t>05.05.26
20.05.26</t>
  </si>
  <si>
    <t>20.05.26
30.05.26</t>
  </si>
  <si>
    <t>25.05.26
10.06.26</t>
  </si>
  <si>
    <t>02.06.26
15.06.26</t>
  </si>
  <si>
    <t>11.06.26
12.06.26</t>
  </si>
  <si>
    <t>12.06.26
30.06.26</t>
  </si>
  <si>
    <t>15.06.26
03.07.26</t>
  </si>
  <si>
    <t>23.06.26
13.07.26</t>
  </si>
  <si>
    <t>01.07.26
02.07.26</t>
  </si>
  <si>
    <t>10.07.26
30.07.26</t>
  </si>
  <si>
    <t>12.07.26
31.07.26</t>
  </si>
  <si>
    <t>21.07.26
10.08.26</t>
  </si>
  <si>
    <t>05.08.26
24.08.26</t>
  </si>
  <si>
    <t>14.08.26
31.08.26</t>
  </si>
  <si>
    <t>17.08.26
28.08.26</t>
  </si>
  <si>
    <t>01.09.26
22.09.26</t>
  </si>
  <si>
    <t>01.09.26
23.09.26</t>
  </si>
  <si>
    <t>07.09.26
28.09.26</t>
  </si>
  <si>
    <t>23.09.26
28.09.26</t>
  </si>
  <si>
    <t>24.09.26
29.09.26</t>
  </si>
  <si>
    <t>30.09.26
01.10.26</t>
  </si>
  <si>
    <t>05.10.26
22.10.26</t>
  </si>
  <si>
    <t>07.10.26
24.10.26</t>
  </si>
  <si>
    <t>10.10.26
24.10.26</t>
  </si>
  <si>
    <t>25.10.26
26.10.26</t>
  </si>
  <si>
    <t>02.11.26
22.11.26</t>
  </si>
  <si>
    <t>06.11.26
26.11.26</t>
  </si>
  <si>
    <t>10.11.26
02.12.26</t>
  </si>
  <si>
    <t>23.11.26
29.11.26</t>
  </si>
  <si>
    <t>27.11.26
08.12.26</t>
  </si>
  <si>
    <t>30.11.26
07.12.26</t>
  </si>
  <si>
    <t>03.12.26
21.12.26</t>
  </si>
  <si>
    <t>08.12.26
21.12.26</t>
  </si>
  <si>
    <t>09.12.26
21.12.26</t>
  </si>
  <si>
    <t>22.12.26
28.12.26</t>
  </si>
  <si>
    <t>22.12.26
29.12.26</t>
  </si>
  <si>
    <t>24.12.26
30.12.26</t>
  </si>
  <si>
    <t>04.01.26
21.01.26</t>
  </si>
  <si>
    <t>08.01.26
25.01.26</t>
  </si>
  <si>
    <t>02.02.26
15.02.26</t>
  </si>
  <si>
    <t>09.02.26
26.02.26</t>
  </si>
  <si>
    <t>01.03.26
21.03.26</t>
  </si>
  <si>
    <t>05.03.26
25.03.26</t>
  </si>
  <si>
    <t>02.04.26
22.04.26</t>
  </si>
  <si>
    <t>05.04.26
22.04.26</t>
  </si>
  <si>
    <t>03.05.26
20.05.26</t>
  </si>
  <si>
    <t>17.05.26
28.05.26</t>
  </si>
  <si>
    <t>01.06.26
18.06.26</t>
  </si>
  <si>
    <t>Чемпіонат України з легкої атлетики серед юнаків та дівчат 2009 р.н. та молодших</t>
  </si>
  <si>
    <t>12.06.26
14.06.26</t>
  </si>
  <si>
    <t>Чемпіонат України з легкої атлетики серед дорослих та молоді</t>
  </si>
  <si>
    <t>06.09.26
23.09.26</t>
  </si>
  <si>
    <t>04.06.26
24.06.26</t>
  </si>
  <si>
    <t xml:space="preserve">Чемпіонат України з легкої атлетики серед юнаків та дівчат 2009 р.н. та молодших_x000D_
_x000D_
</t>
  </si>
  <si>
    <t>18.06.26
08.07.26</t>
  </si>
  <si>
    <t>18.06.26
01.07.26</t>
  </si>
  <si>
    <t>10.07.26
13.07.26</t>
  </si>
  <si>
    <t>13.07.26
02.08.26</t>
  </si>
  <si>
    <t>09.08.26
29.08.26</t>
  </si>
  <si>
    <t>04.10.26
24.10.26</t>
  </si>
  <si>
    <t xml:space="preserve">Навчально-тренувальний збір із загальної  фізичної підготовки_x000D_
</t>
  </si>
  <si>
    <t>08.10.26
25.10.26</t>
  </si>
  <si>
    <t>01.11.26
21.11.26</t>
  </si>
  <si>
    <t>05.11.26
22.11.26</t>
  </si>
  <si>
    <t>03.12.26
20.12.26</t>
  </si>
  <si>
    <t>05.12.26
25.12.26</t>
  </si>
  <si>
    <t>10.01.26
31.01.26</t>
  </si>
  <si>
    <t>Командний чемпіонат України з легкої атлетики у приміщенні серед юніорів</t>
  </si>
  <si>
    <t>23.01.26
25.01.26</t>
  </si>
  <si>
    <t>Командний чемпіонат України з легкої атлетики у приміщенні, командний чемпіонат України з багатоборства серед дорослих, молоді та юніорів</t>
  </si>
  <si>
    <t>30.01.26
01.02.26</t>
  </si>
  <si>
    <t>08.02.26
26.02.26</t>
  </si>
  <si>
    <t>20.02.26
22.02.26</t>
  </si>
  <si>
    <t>Чемпіонат України з легкої атлетики серед дорослих та молоді у приміщенні, чемпіонат України з багатоборства серед дорослих, молоді та юніорів</t>
  </si>
  <si>
    <t>26.02.26
01.03.26</t>
  </si>
  <si>
    <t>Командний чемпіонат України з легкої атлетики зі спортивної ходьби серед дорослих, молоді, юніорів та юнаків</t>
  </si>
  <si>
    <t>06.03.26
07.03.26</t>
  </si>
  <si>
    <t>Ужгород
ЦОП</t>
  </si>
  <si>
    <t>08.03.26
28.03.26</t>
  </si>
  <si>
    <t>Мукачево
ЦОП</t>
  </si>
  <si>
    <t>05.04.26
28.04.26</t>
  </si>
  <si>
    <t>10.05.26
02.06.26</t>
  </si>
  <si>
    <t>02.06.26
25.06.26</t>
  </si>
  <si>
    <t>11.06.26
14.06.26</t>
  </si>
  <si>
    <t>19.06.26
21.06.26</t>
  </si>
  <si>
    <t>25.06.26
18.07.26</t>
  </si>
  <si>
    <t>02.07.26
05.07.26</t>
  </si>
  <si>
    <t>09.07.26
12.07.26</t>
  </si>
  <si>
    <t>Навчально-тренувальний збір із спеціальної  фізичної підготовки до міжнародних змагань, включених до календаря Всесвітньої атлетики</t>
  </si>
  <si>
    <t>18.07.26
07.08.26</t>
  </si>
  <si>
    <t>23.09.26
15.10.26</t>
  </si>
  <si>
    <t>Чемпіонат України з легкої атлетики зі спортивної ходьби серед дорослих та молоді, командний чемпіонат України зі спортивної ходьби серед закладів фізичної культури та спорту</t>
  </si>
  <si>
    <t>17.10.26
18.10.26</t>
  </si>
  <si>
    <t>08.11.26
28.11.26</t>
  </si>
  <si>
    <t>06.12.26
17.12.26</t>
  </si>
  <si>
    <t>Всього заходів:23</t>
  </si>
  <si>
    <t>Наказ   Міністерства молоді та спорту України                                   ____________ 2025  №______</t>
  </si>
  <si>
    <t xml:space="preserve">Єдиний календарний план фізкультурно-оздоровчих, спортивних заходів  та спортивних змагань  України  на  2026 рік </t>
  </si>
  <si>
    <t>Планова вартість (гривні)*</t>
  </si>
  <si>
    <t xml:space="preserve">Календарний  план  спортивних заходів центральної школи вищої  спортивної  майстерності  учнів і студентів </t>
  </si>
  <si>
    <t xml:space="preserve">"ЦШВСМ учнів і студентів"  </t>
  </si>
  <si>
    <t>ОЛІМПІЙСЬКИ ВИДИ СПОРТУ</t>
  </si>
  <si>
    <t>НТЗ із загальної фізичної та спеціальної  підготовки</t>
  </si>
  <si>
    <t xml:space="preserve">лютий
</t>
  </si>
  <si>
    <t>ЦШВСМ</t>
  </si>
  <si>
    <t>березень</t>
  </si>
  <si>
    <t>НТЗ до всеукраїнських та міжнародних змагань (юніори,молодь, дорослі)</t>
  </si>
  <si>
    <t>квітень</t>
  </si>
  <si>
    <t>травень</t>
  </si>
  <si>
    <t>червень</t>
  </si>
  <si>
    <t>НТЗ до всеукраїнських та міжнародних змагань юніори,молодь, дорослі)</t>
  </si>
  <si>
    <t xml:space="preserve">липень
</t>
  </si>
  <si>
    <t>вересень</t>
  </si>
  <si>
    <t>жовтень</t>
  </si>
  <si>
    <t xml:space="preserve">листопад
</t>
  </si>
  <si>
    <t>грудень</t>
  </si>
  <si>
    <t>НТЗ до всеукраїнських та міжнародних змагань (молодь, дорослі)</t>
  </si>
  <si>
    <t xml:space="preserve">березень
</t>
  </si>
  <si>
    <t xml:space="preserve">квітень
</t>
  </si>
  <si>
    <t xml:space="preserve">травень
</t>
  </si>
  <si>
    <t xml:space="preserve">червень
</t>
  </si>
  <si>
    <t xml:space="preserve">вереснь
</t>
  </si>
  <si>
    <t xml:space="preserve">вересень
</t>
  </si>
  <si>
    <t xml:space="preserve">жовтень
</t>
  </si>
  <si>
    <t xml:space="preserve">грудень
</t>
  </si>
  <si>
    <t>Дзюдо</t>
  </si>
  <si>
    <t>* Примітка:  Обсяги  витрат на проведення заходів визначаються  календарним планом ЦШВСМ учнів і студентів , затвердженим в установленому порядку.</t>
  </si>
  <si>
    <t>30.01.26 18.02.26</t>
  </si>
  <si>
    <t>23.02.26 18.03.26</t>
  </si>
  <si>
    <t>20.03.26 08.04.26</t>
  </si>
  <si>
    <t>18.04.26 11.05.26</t>
  </si>
  <si>
    <t>12.05.26 30.05.26</t>
  </si>
  <si>
    <t>31.05.26 23.06.26</t>
  </si>
  <si>
    <t>Україна 
ЦОП</t>
  </si>
  <si>
    <t>30.07.26 14.08.26</t>
  </si>
  <si>
    <t>03.09.26 22.09.26</t>
  </si>
  <si>
    <t>01.10.26 19.10.26</t>
  </si>
  <si>
    <t>01.11.26
20.11.26</t>
  </si>
  <si>
    <t>26.11.26 19.12.26</t>
  </si>
  <si>
    <t>02.02.26 22.02.26</t>
  </si>
  <si>
    <t>23.02.26  14.03.26</t>
  </si>
  <si>
    <t>16.03.26  04.04.26</t>
  </si>
  <si>
    <t>30.04.26 23.05.26</t>
  </si>
  <si>
    <t>25.05.26 13.06.26</t>
  </si>
  <si>
    <t>14.06.26
23.06.26</t>
  </si>
  <si>
    <t>НТЗ із поглибленого медичного огляду</t>
  </si>
  <si>
    <t>17.08.26 29.08.26</t>
  </si>
  <si>
    <t>03.09.26   12.09.26</t>
  </si>
  <si>
    <t>НТЗ зі спеціальної підготовки до міжнародних змагань</t>
  </si>
  <si>
    <t>14.09.26 25.09.26</t>
  </si>
  <si>
    <t>Туреччина
ЦОП</t>
  </si>
  <si>
    <t>30.09.26  23.10.26</t>
  </si>
  <si>
    <t>16.11.26
05.12.26</t>
  </si>
  <si>
    <t>НТЗ із загальної фізичної підготовки до міжнародних змагань</t>
  </si>
  <si>
    <t>06.12.26  15.12.26</t>
  </si>
  <si>
    <t>15.12.26  24.12.26</t>
  </si>
  <si>
    <t>Всього заходів: 16</t>
  </si>
  <si>
    <t>Всього заходів: 28</t>
  </si>
  <si>
    <t>05.01.26 24.01.26</t>
  </si>
  <si>
    <t>02.07.26
03.07.26</t>
  </si>
  <si>
    <t>24.10.26
06.11.26</t>
  </si>
  <si>
    <t>03.01.26
11.01.26</t>
  </si>
  <si>
    <t>ТК "БУКОВЕЛЬ"
ЦОП</t>
  </si>
  <si>
    <t>12.01.26 29.01.26</t>
  </si>
  <si>
    <t>30.01.26 11.02.26</t>
  </si>
  <si>
    <t>11.02.26
16.02.26</t>
  </si>
  <si>
    <t>16.02.26
23.02.26</t>
  </si>
  <si>
    <t>ТК "КРАСІЯ"
ЦОП</t>
  </si>
  <si>
    <t>23.02.26
02.03.26</t>
  </si>
  <si>
    <t>03.03.26 16.03.26</t>
  </si>
  <si>
    <t>16.03.26 20.03.26</t>
  </si>
  <si>
    <t>20.03.26 31.03.26</t>
  </si>
  <si>
    <t>Австрія                                      ЦОП</t>
  </si>
  <si>
    <t>01.04.26 06.04.26</t>
  </si>
  <si>
    <t>06.04.26
12.04.26</t>
  </si>
  <si>
    <t>30.06.26
15.07.26</t>
  </si>
  <si>
    <t>16.07.26
01.08.26</t>
  </si>
  <si>
    <t>Литва                                                                        ЦОП</t>
  </si>
  <si>
    <t>09.08.26
23.08.26</t>
  </si>
  <si>
    <t>15.09.26
20.09.26</t>
  </si>
  <si>
    <t>21.09.26  01.10.26</t>
  </si>
  <si>
    <t>15.10.26
01.11.26</t>
  </si>
  <si>
    <t>04.11.26
14.11.26</t>
  </si>
  <si>
    <t>15.11.26
30.11.26</t>
  </si>
  <si>
    <t>04.12.26
20.12.26</t>
  </si>
  <si>
    <t>21.12.26
29.12.26</t>
  </si>
  <si>
    <t>03.01.26
14.01.26</t>
  </si>
  <si>
    <t>16.01.26 30.01.26</t>
  </si>
  <si>
    <t>02.02.26 18.02.26</t>
  </si>
  <si>
    <t>19.02.26  23.02.26</t>
  </si>
  <si>
    <t xml:space="preserve">ТК "КРАСІЯ"
ЦОП  </t>
  </si>
  <si>
    <t>23.02.26  02.03.26</t>
  </si>
  <si>
    <t>04.03.26  15.03.26</t>
  </si>
  <si>
    <t>16.03.26  27.03.26</t>
  </si>
  <si>
    <t>28.03.26  10.04.26</t>
  </si>
  <si>
    <t>01.06.26  12.06.26</t>
  </si>
  <si>
    <t>01.07.26  12.07.26</t>
  </si>
  <si>
    <t>27.07.26  07.08.26</t>
  </si>
  <si>
    <t>08.08.26  19.08.26</t>
  </si>
  <si>
    <t>04.09.26  15.09.26</t>
  </si>
  <si>
    <t>18.09.26  29.09.26</t>
  </si>
  <si>
    <t>09.10.26  26.10.26</t>
  </si>
  <si>
    <t>Австрія                                                                   ЦОП</t>
  </si>
  <si>
    <t>09.11.26  26.11.26</t>
  </si>
  <si>
    <t>27.11.26  08.12.26</t>
  </si>
  <si>
    <t>09.12.26  23.12.26</t>
  </si>
  <si>
    <t>гірськолижний спорт</t>
  </si>
  <si>
    <t>04.01.26
15.01.26</t>
  </si>
  <si>
    <t>Львівська обл.                            ЦОП</t>
  </si>
  <si>
    <t>26.03.26
01.04.26</t>
  </si>
  <si>
    <t>05.06.26
21.06.26</t>
  </si>
  <si>
    <t>Львівська обл.                    ЦОП</t>
  </si>
  <si>
    <t>01.07.26
20.07.26</t>
  </si>
  <si>
    <t xml:space="preserve"> Італія                                                      ЦОП</t>
  </si>
  <si>
    <t>01.07.26
15.07.26</t>
  </si>
  <si>
    <t>01.08.26
20.08.26</t>
  </si>
  <si>
    <t>Естонія                                            ЦОП</t>
  </si>
  <si>
    <t>21.08.26
25.08.26</t>
  </si>
  <si>
    <t>04.09.26
20.09.26</t>
  </si>
  <si>
    <t>07.10.26
22.10.26</t>
  </si>
  <si>
    <t>Фінляндія                                 ЦОП</t>
  </si>
  <si>
    <t>22.11.26
07.12.26</t>
  </si>
  <si>
    <t>08.12.26
20.12.26</t>
  </si>
  <si>
    <t>Словаччина  ЦОП</t>
  </si>
  <si>
    <t>21.12.26
26.12.26</t>
  </si>
  <si>
    <t>Львівська обл.                     ЦОП</t>
  </si>
  <si>
    <t>лижні гонки</t>
  </si>
  <si>
    <t>04.01.26
18.01.26</t>
  </si>
  <si>
    <t>19.01.26
01.02.26</t>
  </si>
  <si>
    <t xml:space="preserve">08.03.26
15.03.26
</t>
  </si>
  <si>
    <t>12.03.26
24.03.26</t>
  </si>
  <si>
    <t>Івано-Франківська обл.                                   Буковель/Ворохта ЦОП</t>
  </si>
  <si>
    <t>28.03.26
03.04.26</t>
  </si>
  <si>
    <t>08.05.26
20.05.26</t>
  </si>
  <si>
    <t>Тернопільска обл.                                 Кременець ЦОП</t>
  </si>
  <si>
    <t>26.05.26
05.06.26</t>
  </si>
  <si>
    <t>15.06.26
27.06.26</t>
  </si>
  <si>
    <t>01.07.26
12.07.26</t>
  </si>
  <si>
    <t>16.07.26
25.07.26</t>
  </si>
  <si>
    <t>25.07.26
03.08.26</t>
  </si>
  <si>
    <t>07.08.26
15.08.26</t>
  </si>
  <si>
    <t>20.08.26
28.08.26</t>
  </si>
  <si>
    <t>02.09.26
14.09.26</t>
  </si>
  <si>
    <t>11.09.26
20.09.26</t>
  </si>
  <si>
    <t>01.10.26
10.10.26</t>
  </si>
  <si>
    <t>16.10.26
25.10.26</t>
  </si>
  <si>
    <t>07.11.26
27.11.26</t>
  </si>
  <si>
    <t>25.11.26
05.12.26</t>
  </si>
  <si>
    <t>10.12.26
22.12.26</t>
  </si>
  <si>
    <t>лижне двоборство</t>
  </si>
  <si>
    <t>24.01.26
09.02.26</t>
  </si>
  <si>
    <t>13.02.26
01.03.26</t>
  </si>
  <si>
    <t>25.03.26
01.04.26</t>
  </si>
  <si>
    <t>06.05.26
12.05.26</t>
  </si>
  <si>
    <t>12.06.26
19.06.26</t>
  </si>
  <si>
    <t>01.08.26
12.08.26</t>
  </si>
  <si>
    <t>01.09.26
11.09.26</t>
  </si>
  <si>
    <t>14.09.26
21.09.26</t>
  </si>
  <si>
    <t>26.09.26
04.10.26</t>
  </si>
  <si>
    <t>09.10.26
20.10.26</t>
  </si>
  <si>
    <t>28.10.26
06.11.26</t>
  </si>
  <si>
    <t>08.11.26
18.11.26</t>
  </si>
  <si>
    <t>01.12.26
10.12.26</t>
  </si>
  <si>
    <t>16.12.26
24.12.26</t>
  </si>
  <si>
    <t>НТЗ із спеціальної підготовки зі сноубордингу до міжнародних спортивних змагань (паралельні дисципліни)</t>
  </si>
  <si>
    <t>05.01.26
22.01.26</t>
  </si>
  <si>
    <t xml:space="preserve">Італія                                          ЦОП
</t>
  </si>
  <si>
    <t>23.01.26
12.02.26</t>
  </si>
  <si>
    <t>13.02.26
23.02.26</t>
  </si>
  <si>
    <t>24.02.26
16.03.26</t>
  </si>
  <si>
    <t xml:space="preserve">Швейцаpія                                     ЦОП
</t>
  </si>
  <si>
    <t>17.03.26
09.04.26</t>
  </si>
  <si>
    <t>15.06.26
30.06.26</t>
  </si>
  <si>
    <t>01.07.26
22.07.26</t>
  </si>
  <si>
    <t>Нідеpланди                                      ЦОП</t>
  </si>
  <si>
    <t>14.08.26
04.09.26</t>
  </si>
  <si>
    <t>Нідеpланди                                          ЦОП</t>
  </si>
  <si>
    <t>25.07.26
13.08.26</t>
  </si>
  <si>
    <t>15.09.26
07.10.26</t>
  </si>
  <si>
    <t>07.10.26
28.10.26</t>
  </si>
  <si>
    <t xml:space="preserve">Австpія                                                 ЦОП
</t>
  </si>
  <si>
    <t>29.10.26
08.11.26</t>
  </si>
  <si>
    <t>19.11.26
29.11.26</t>
  </si>
  <si>
    <t>30.11.26
23.12.26</t>
  </si>
  <si>
    <t xml:space="preserve">Італія                                                ЦОП
</t>
  </si>
  <si>
    <t>НТЗ із спеціальної підготовки зі сноубордингу до міжнародних спортивних змагань (сноубордкрос)</t>
  </si>
  <si>
    <t>18.01.26
01.02.26</t>
  </si>
  <si>
    <t>16.02.26
02.03.26</t>
  </si>
  <si>
    <t>10.03.26
16.03.26</t>
  </si>
  <si>
    <t>16.03.26
22.03.26</t>
  </si>
  <si>
    <t xml:space="preserve">Швейцаpія                                       ЦОП
</t>
  </si>
  <si>
    <t>15.07.26
30.07.26</t>
  </si>
  <si>
    <t>31.07.26
18.08.26</t>
  </si>
  <si>
    <t>22.08.26
01.09.26</t>
  </si>
  <si>
    <t>20.09.26
30.09.26</t>
  </si>
  <si>
    <t>Нідеpланди                                     ЦОП</t>
  </si>
  <si>
    <t>18.10.26
04.11.26</t>
  </si>
  <si>
    <t xml:space="preserve">Австpія                                         ЦОП
</t>
  </si>
  <si>
    <t>22.11.26
15.12.26</t>
  </si>
  <si>
    <t xml:space="preserve">Австpія                                               ЦОП
</t>
  </si>
  <si>
    <t>17.12.26
27.12.26</t>
  </si>
  <si>
    <t>сноубординг</t>
  </si>
  <si>
    <t>19.01.26
11.02.26</t>
  </si>
  <si>
    <t>12.02.26
02.03.26</t>
  </si>
  <si>
    <t>09.03.26
20.03.26</t>
  </si>
  <si>
    <t>20.05.26
12.06.26</t>
  </si>
  <si>
    <t>м. Івано-Франківськ                                                ЦОП</t>
  </si>
  <si>
    <t>01.07.26
24.07.26</t>
  </si>
  <si>
    <t>Чехія
ЦОП</t>
  </si>
  <si>
    <t>01.08.26
24.08.26</t>
  </si>
  <si>
    <t>07.09.26
30.09.26</t>
  </si>
  <si>
    <t>18.10.26
28.10.26</t>
  </si>
  <si>
    <t>15.11.26
08.12.26</t>
  </si>
  <si>
    <t>Фінляндія
ЦОП</t>
  </si>
  <si>
    <t>09.12.26
20.12.26</t>
  </si>
  <si>
    <t>10.01.26
22.01.26</t>
  </si>
  <si>
    <t>Австрія                                              ЦОП</t>
  </si>
  <si>
    <t>23.01.26
29.01.26</t>
  </si>
  <si>
    <t>30.01.26
14.02.26</t>
  </si>
  <si>
    <t>Польща                                             ЦОП</t>
  </si>
  <si>
    <t>04.03.26
08.03.26</t>
  </si>
  <si>
    <t>Польща                                               ЦОП</t>
  </si>
  <si>
    <t>08.03.26
15.03.26</t>
  </si>
  <si>
    <t>10.03.26
23.03.26</t>
  </si>
  <si>
    <t>17.03.26
23.03.26</t>
  </si>
  <si>
    <t>Австрія                                            ЦОП</t>
  </si>
  <si>
    <t>01.04.26
10.04.26</t>
  </si>
  <si>
    <t>20.04.26
30.04.26</t>
  </si>
  <si>
    <t>10.05.26
20.05.26</t>
  </si>
  <si>
    <t>м.Рівне
ЦОП</t>
  </si>
  <si>
    <t>10.06.26
23.06.26</t>
  </si>
  <si>
    <t>Австрія                                           ЦОП</t>
  </si>
  <si>
    <t>28.07.26
06.08.26</t>
  </si>
  <si>
    <t>10.08.26
26.08.26</t>
  </si>
  <si>
    <t>Австрія                                         ЦОП</t>
  </si>
  <si>
    <t>16.08.26
26.08.26</t>
  </si>
  <si>
    <t>Польща                                              ЦОП</t>
  </si>
  <si>
    <t>30.08.26
08.09.26</t>
  </si>
  <si>
    <t>02.09.26
09.09.26</t>
  </si>
  <si>
    <t>22.09.26
02.10.26</t>
  </si>
  <si>
    <t>Нідерланди                              ЦОП</t>
  </si>
  <si>
    <t>03.10.26
09.10.26</t>
  </si>
  <si>
    <t>10.11.26
26.11.26</t>
  </si>
  <si>
    <t>10.12.26
24.12.26</t>
  </si>
  <si>
    <t>28.01.26
06.02.26</t>
  </si>
  <si>
    <t>ТК "Буковель"                         ЦОП</t>
  </si>
  <si>
    <t>12.02.26
26.02.26</t>
  </si>
  <si>
    <t>05.03.26
12.03.26</t>
  </si>
  <si>
    <t>01.04.26
12.04.26</t>
  </si>
  <si>
    <t>12.05.26
26.05.26</t>
  </si>
  <si>
    <t>06.06.26
17.06.26</t>
  </si>
  <si>
    <t>20.06.26
30.06.26</t>
  </si>
  <si>
    <t>03.07.26
20.07.26</t>
  </si>
  <si>
    <t>01.08.26
14.08.26</t>
  </si>
  <si>
    <t>Чехія                                             ЦОП</t>
  </si>
  <si>
    <t>01.09.26
14.09.26</t>
  </si>
  <si>
    <t>28.09.26
10.10.26</t>
  </si>
  <si>
    <t>13.10.26
26.10.26</t>
  </si>
  <si>
    <t>28.10.26
10.11.26</t>
  </si>
  <si>
    <t>25.11.26
08.12.26</t>
  </si>
  <si>
    <t>Фінляндія                                                ЦОП</t>
  </si>
  <si>
    <t>20.12.26
27.12.26</t>
  </si>
  <si>
    <t>фристайл</t>
  </si>
  <si>
    <t>Всього заходів: 169</t>
  </si>
  <si>
    <r>
      <t>вид спорту "</t>
    </r>
    <r>
      <rPr>
        <b/>
        <sz val="12"/>
        <rFont val="Times New Roman"/>
        <family val="1"/>
        <charset val="204"/>
      </rPr>
      <t>гірськолижний спорт</t>
    </r>
    <r>
      <rPr>
        <sz val="12"/>
        <rFont val="Times New Roman"/>
        <family val="1"/>
        <charset val="204"/>
      </rPr>
      <t xml:space="preserve">" </t>
    </r>
  </si>
  <si>
    <t>Всього зборів:40</t>
  </si>
  <si>
    <r>
      <t>вид спорту   "</t>
    </r>
    <r>
      <rPr>
        <b/>
        <sz val="12"/>
        <rFont val="Times New Roman"/>
        <family val="1"/>
        <charset val="204"/>
      </rPr>
      <t>лижні гонки</t>
    </r>
    <r>
      <rPr>
        <sz val="12"/>
        <rFont val="Times New Roman"/>
        <family val="1"/>
        <charset val="204"/>
      </rPr>
      <t>":</t>
    </r>
  </si>
  <si>
    <t>Всього зборів:13</t>
  </si>
  <si>
    <r>
      <t>вид спорту "</t>
    </r>
    <r>
      <rPr>
        <b/>
        <sz val="12"/>
        <rFont val="Times New Roman"/>
        <family val="1"/>
        <charset val="204"/>
      </rPr>
      <t>лижне двоборство</t>
    </r>
    <r>
      <rPr>
        <sz val="12"/>
        <rFont val="Times New Roman"/>
        <family val="1"/>
        <charset val="204"/>
      </rPr>
      <t xml:space="preserve">" </t>
    </r>
  </si>
  <si>
    <t>Всього зборів: 21</t>
  </si>
  <si>
    <r>
      <rPr>
        <sz val="12"/>
        <rFont val="Times New Roman"/>
        <family val="1"/>
        <charset val="204"/>
      </rPr>
      <t>вид спорту "</t>
    </r>
    <r>
      <rPr>
        <b/>
        <sz val="12"/>
        <rFont val="Times New Roman"/>
        <family val="1"/>
        <charset val="204"/>
      </rPr>
      <t>стрибки на лижах з трампліна"</t>
    </r>
  </si>
  <si>
    <t>стрибки на лижах з трампліна</t>
  </si>
  <si>
    <t>Всього зборів:16</t>
  </si>
  <si>
    <r>
      <rPr>
        <sz val="12"/>
        <rFont val="Times New Roman"/>
        <family val="1"/>
        <charset val="204"/>
      </rPr>
      <t>вид спорту</t>
    </r>
    <r>
      <rPr>
        <b/>
        <sz val="12"/>
        <rFont val="Times New Roman"/>
        <family val="1"/>
        <charset val="204"/>
      </rPr>
      <t xml:space="preserve">  "сноубординг"</t>
    </r>
  </si>
  <si>
    <t>Всього зборів: 30</t>
  </si>
  <si>
    <r>
      <rPr>
        <sz val="12"/>
        <rFont val="Times New Roman"/>
        <family val="1"/>
        <charset val="204"/>
      </rPr>
      <t xml:space="preserve">вид спорту </t>
    </r>
    <r>
      <rPr>
        <b/>
        <sz val="12"/>
        <rFont val="Times New Roman"/>
        <family val="1"/>
        <charset val="204"/>
      </rPr>
      <t>"фристайл"</t>
    </r>
  </si>
  <si>
    <t>Всього зборів:49</t>
  </si>
  <si>
    <t>НТЗ  із спеціальної підготовки до міжнародних спортивних змагань з гірськолижного спорту</t>
  </si>
  <si>
    <t>НТЗ зі спеціальної підготовки до міжнародних спортивних змагань з фристайлу (акробатика)</t>
  </si>
  <si>
    <t>плавання синхронне</t>
  </si>
  <si>
    <t>стрибки у воду</t>
  </si>
  <si>
    <t>всього заходів: 10</t>
  </si>
  <si>
    <t xml:space="preserve"> ЦШВСМ учнів і студентів </t>
  </si>
  <si>
    <t>Всього заходів: 40</t>
  </si>
  <si>
    <t>06.01.26 25.01.26</t>
  </si>
  <si>
    <t xml:space="preserve">Всеукраїнський турнір серед чоловіків та жінок (U23) "Тернове поле" на честь ЗТУ Віталія Назарчука, присвяченого пам’яті загиблих воїнів України </t>
  </si>
  <si>
    <t>всього заходів:  9</t>
  </si>
  <si>
    <t>24.02.26  28.02.26</t>
  </si>
  <si>
    <t xml:space="preserve">Чемпіонат України серед  юніорів  до 20 років та  молоді до 23 років </t>
  </si>
  <si>
    <t>07.07.26  11.07.26</t>
  </si>
  <si>
    <t>25.08.26
29.08.26</t>
  </si>
  <si>
    <t>всього заходів: 8</t>
  </si>
  <si>
    <t xml:space="preserve">Чемпіонат України серед юніорів та молоді до 23 років            </t>
  </si>
  <si>
    <t>всього заходів: 14</t>
  </si>
  <si>
    <t>Стрільба стендова</t>
  </si>
  <si>
    <t>Кубок України 1 етап</t>
  </si>
  <si>
    <t xml:space="preserve">25.02.26      01.03.26
</t>
  </si>
  <si>
    <t>Кубок України 2 етап</t>
  </si>
  <si>
    <t>25.03.26    29.03.26</t>
  </si>
  <si>
    <t>Київська с.Нещерів</t>
  </si>
  <si>
    <t>Кубок України 3 етап</t>
  </si>
  <si>
    <t>15.04.26    19.04.26</t>
  </si>
  <si>
    <t>Київська м.Бровари</t>
  </si>
  <si>
    <t>11.05.26 25.06.26</t>
  </si>
  <si>
    <t>Чемпіонат України 1 тур</t>
  </si>
  <si>
    <t>Кубок України 4 етап</t>
  </si>
  <si>
    <t>22.07.26    26.07.26</t>
  </si>
  <si>
    <t xml:space="preserve">03.08.26   17.08.26
</t>
  </si>
  <si>
    <t xml:space="preserve">Чемпіонат України (фінал) </t>
  </si>
  <si>
    <t>05.10.26  19.10.26</t>
  </si>
  <si>
    <t>Чемпіонат України серед ШВСМ</t>
  </si>
  <si>
    <t>21.10.25 25.10.25</t>
  </si>
  <si>
    <t>ДШВСМ</t>
  </si>
  <si>
    <t>Кубок України (фінал)</t>
  </si>
  <si>
    <t>19.11.26   22.11.26</t>
  </si>
  <si>
    <t>стрільба стендова</t>
  </si>
  <si>
    <t>всього заходів:  11</t>
  </si>
  <si>
    <t>ДШВСМ                                                                 всього заходів: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</si>
</sst>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 Cyr"/>
      <charset val="204"/>
    </font>
    <font>
      <b/>
      <sz val="10"/>
      <name val="Arial"/>
      <family val="2"/>
      <charset val="204"/>
    </font>
    <font>
      <sz val="8"/>
      <color indexed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mo"/>
    </font>
    <font>
      <b/>
      <sz val="10"/>
      <name val="Times New Roman"/>
      <family val="1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Arial Cyr"/>
      <charset val="204"/>
    </font>
    <font>
      <b/>
      <u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8"/>
      <color theme="0"/>
      <name val="Arial Cyr"/>
      <charset val="204"/>
    </font>
    <font>
      <sz val="10"/>
      <color theme="0" tint="-0.34998626667073579"/>
      <name val="Arial Cyr"/>
      <charset val="204"/>
    </font>
    <font>
      <sz val="9"/>
      <color theme="0" tint="-0.34998626667073579"/>
      <name val="Arial Cyr"/>
      <charset val="204"/>
    </font>
    <font>
      <b/>
      <sz val="8"/>
      <color theme="0" tint="-0.34998626667073579"/>
      <name val="Arial Cyr"/>
      <charset val="204"/>
    </font>
    <font>
      <sz val="13"/>
      <color theme="0" tint="-0.34998626667073579"/>
      <name val="Times New Roman"/>
      <family val="1"/>
      <charset val="204"/>
    </font>
    <font>
      <sz val="8"/>
      <color theme="0" tint="-0.34998626667073579"/>
      <name val="Arial Cyr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8" fillId="0" borderId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20" borderId="1" applyNumberFormat="0" applyAlignment="0" applyProtection="0"/>
    <xf numFmtId="0" fontId="1" fillId="0" borderId="0"/>
    <xf numFmtId="0" fontId="44" fillId="0" borderId="0"/>
    <xf numFmtId="0" fontId="2" fillId="0" borderId="0"/>
    <xf numFmtId="0" fontId="36" fillId="0" borderId="0"/>
    <xf numFmtId="0" fontId="12" fillId="0" borderId="7" applyNumberFormat="0" applyFill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" fillId="23" borderId="9" applyNumberFormat="0" applyFont="0" applyAlignment="0" applyProtection="0"/>
    <xf numFmtId="0" fontId="1" fillId="23" borderId="9" applyNumberFormat="0" applyFont="0" applyAlignment="0" applyProtection="0"/>
    <xf numFmtId="0" fontId="1" fillId="23" borderId="9" applyNumberFormat="0" applyFont="0" applyAlignment="0" applyProtection="0"/>
    <xf numFmtId="0" fontId="1" fillId="23" borderId="9" applyNumberFormat="0" applyFont="0" applyAlignment="0" applyProtection="0"/>
    <xf numFmtId="0" fontId="1" fillId="23" borderId="9" applyNumberFormat="0" applyFont="0" applyAlignment="0" applyProtection="0"/>
    <xf numFmtId="0" fontId="5" fillId="20" borderId="2" applyNumberFormat="0" applyAlignment="0" applyProtection="0"/>
    <xf numFmtId="0" fontId="11" fillId="0" borderId="6" applyNumberFormat="0" applyFill="0" applyAlignment="0" applyProtection="0"/>
    <xf numFmtId="0" fontId="15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</cellStyleXfs>
  <cellXfs count="462">
    <xf numFmtId="0" fontId="0" fillId="0" borderId="0" xfId="0"/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0" fontId="20" fillId="0" borderId="14" xfId="0" applyFont="1" applyBorder="1" applyAlignment="1">
      <alignment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vertical="top" wrapText="1"/>
    </xf>
    <xf numFmtId="0" fontId="20" fillId="0" borderId="0" xfId="47" applyFont="1" applyAlignment="1">
      <alignment vertical="center" wrapText="1"/>
    </xf>
    <xf numFmtId="0" fontId="20" fillId="0" borderId="0" xfId="47" applyFont="1" applyAlignment="1">
      <alignment horizontal="center" vertical="center" wrapText="1"/>
    </xf>
    <xf numFmtId="2" fontId="29" fillId="0" borderId="0" xfId="47" applyNumberFormat="1" applyFont="1" applyAlignment="1">
      <alignment horizontal="center" vertical="center"/>
    </xf>
    <xf numFmtId="3" fontId="20" fillId="0" borderId="0" xfId="47" applyNumberFormat="1" applyFont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20" fillId="0" borderId="0" xfId="0" applyFont="1"/>
    <xf numFmtId="0" fontId="20" fillId="0" borderId="0" xfId="47" applyFont="1" applyAlignment="1">
      <alignment wrapText="1"/>
    </xf>
    <xf numFmtId="0" fontId="20" fillId="0" borderId="0" xfId="47" applyFont="1" applyAlignment="1">
      <alignment horizontal="center" wrapText="1"/>
    </xf>
    <xf numFmtId="0" fontId="20" fillId="0" borderId="0" xfId="47" applyFont="1" applyAlignment="1">
      <alignment horizontal="center" vertical="top" wrapText="1"/>
    </xf>
    <xf numFmtId="2" fontId="29" fillId="0" borderId="0" xfId="47" applyNumberFormat="1" applyFont="1" applyAlignment="1">
      <alignment horizontal="center" vertical="top"/>
    </xf>
    <xf numFmtId="3" fontId="20" fillId="0" borderId="0" xfId="47" applyNumberFormat="1" applyFont="1" applyAlignment="1">
      <alignment horizontal="center" vertical="top" wrapText="1"/>
    </xf>
    <xf numFmtId="0" fontId="20" fillId="0" borderId="0" xfId="47" applyFont="1" applyAlignment="1">
      <alignment horizontal="left" vertical="center" wrapText="1"/>
    </xf>
    <xf numFmtId="0" fontId="20" fillId="0" borderId="0" xfId="47" applyNumberFormat="1" applyFont="1" applyAlignment="1">
      <alignment horizontal="center" vertical="center"/>
    </xf>
    <xf numFmtId="0" fontId="30" fillId="0" borderId="0" xfId="0" applyFont="1" applyFill="1" applyAlignment="1"/>
    <xf numFmtId="0" fontId="20" fillId="0" borderId="0" xfId="47" applyFont="1" applyAlignment="1">
      <alignment horizontal="left" wrapText="1"/>
    </xf>
    <xf numFmtId="0" fontId="20" fillId="0" borderId="0" xfId="47" applyNumberFormat="1" applyFont="1" applyAlignment="1">
      <alignment horizontal="center" vertical="top"/>
    </xf>
    <xf numFmtId="0" fontId="3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32" fillId="0" borderId="0" xfId="0" applyFont="1" applyFill="1" applyBorder="1" applyAlignment="1">
      <alignment vertical="top"/>
    </xf>
    <xf numFmtId="3" fontId="32" fillId="0" borderId="0" xfId="0" applyNumberFormat="1" applyFont="1" applyFill="1" applyBorder="1" applyAlignment="1">
      <alignment vertical="top"/>
    </xf>
    <xf numFmtId="0" fontId="32" fillId="0" borderId="0" xfId="0" applyFont="1" applyFill="1" applyBorder="1" applyAlignment="1"/>
    <xf numFmtId="0" fontId="20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horizontal="center" vertical="center"/>
    </xf>
    <xf numFmtId="0" fontId="26" fillId="0" borderId="14" xfId="0" applyFont="1" applyBorder="1" applyAlignment="1">
      <alignment vertical="top" wrapText="1"/>
    </xf>
    <xf numFmtId="0" fontId="26" fillId="0" borderId="15" xfId="0" applyFont="1" applyBorder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3" fontId="20" fillId="0" borderId="16" xfId="0" applyNumberFormat="1" applyFont="1" applyBorder="1" applyAlignment="1">
      <alignment vertical="top" wrapText="1"/>
    </xf>
    <xf numFmtId="0" fontId="20" fillId="25" borderId="0" xfId="47" applyFont="1" applyFill="1" applyAlignment="1">
      <alignment wrapText="1"/>
    </xf>
    <xf numFmtId="0" fontId="20" fillId="25" borderId="0" xfId="47" applyFont="1" applyFill="1" applyAlignment="1">
      <alignment horizontal="center" wrapText="1"/>
    </xf>
    <xf numFmtId="0" fontId="20" fillId="25" borderId="0" xfId="47" applyFont="1" applyFill="1" applyAlignment="1">
      <alignment horizontal="center" vertical="top" wrapText="1"/>
    </xf>
    <xf numFmtId="2" fontId="27" fillId="25" borderId="0" xfId="47" applyNumberFormat="1" applyFont="1" applyFill="1" applyAlignment="1">
      <alignment horizontal="center" vertical="top"/>
    </xf>
    <xf numFmtId="2" fontId="29" fillId="25" borderId="0" xfId="47" applyNumberFormat="1" applyFont="1" applyFill="1" applyAlignment="1">
      <alignment horizontal="center" vertical="top"/>
    </xf>
    <xf numFmtId="3" fontId="20" fillId="25" borderId="0" xfId="47" applyNumberFormat="1" applyFont="1" applyFill="1" applyAlignment="1">
      <alignment horizontal="center" vertical="top" wrapText="1"/>
    </xf>
    <xf numFmtId="0" fontId="26" fillId="25" borderId="14" xfId="0" applyFont="1" applyFill="1" applyBorder="1" applyAlignment="1">
      <alignment horizontal="left" vertical="top" wrapText="1"/>
    </xf>
    <xf numFmtId="2" fontId="20" fillId="0" borderId="15" xfId="0" applyNumberFormat="1" applyFont="1" applyBorder="1" applyAlignment="1">
      <alignment vertical="top" wrapText="1"/>
    </xf>
    <xf numFmtId="0" fontId="20" fillId="0" borderId="11" xfId="0" applyNumberFormat="1" applyFont="1" applyBorder="1" applyAlignment="1">
      <alignment horizontal="center" vertical="center" wrapText="1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wrapText="1"/>
    </xf>
    <xf numFmtId="0" fontId="0" fillId="0" borderId="0" xfId="0" applyNumberFormat="1" applyFont="1" applyFill="1" applyBorder="1" applyAlignment="1"/>
    <xf numFmtId="0" fontId="0" fillId="0" borderId="0" xfId="0" applyFont="1" applyAlignment="1">
      <alignment wrapText="1"/>
    </xf>
    <xf numFmtId="0" fontId="26" fillId="0" borderId="15" xfId="0" applyFont="1" applyBorder="1" applyAlignment="1">
      <alignment vertical="top" wrapText="1"/>
    </xf>
    <xf numFmtId="0" fontId="49" fillId="0" borderId="0" xfId="0" applyFont="1" applyFill="1" applyAlignment="1">
      <alignment horizontal="center" wrapText="1"/>
    </xf>
    <xf numFmtId="0" fontId="50" fillId="0" borderId="0" xfId="0" applyFont="1" applyFill="1"/>
    <xf numFmtId="0" fontId="35" fillId="0" borderId="0" xfId="0" applyFont="1" applyBorder="1" applyAlignment="1">
      <alignment wrapText="1"/>
    </xf>
    <xf numFmtId="0" fontId="36" fillId="0" borderId="0" xfId="0" applyFont="1"/>
    <xf numFmtId="0" fontId="26" fillId="0" borderId="15" xfId="47" applyFont="1" applyBorder="1" applyAlignment="1">
      <alignment horizontal="center" vertical="top" wrapText="1"/>
    </xf>
    <xf numFmtId="3" fontId="26" fillId="0" borderId="16" xfId="0" applyNumberFormat="1" applyFont="1" applyBorder="1" applyAlignment="1">
      <alignment horizontal="left" vertical="top" wrapText="1"/>
    </xf>
    <xf numFmtId="0" fontId="26" fillId="0" borderId="0" xfId="47" applyFont="1" applyAlignment="1">
      <alignment horizontal="center" vertical="top" wrapText="1"/>
    </xf>
    <xf numFmtId="0" fontId="26" fillId="0" borderId="0" xfId="47" applyFont="1" applyAlignment="1">
      <alignment vertical="center" wrapText="1"/>
    </xf>
    <xf numFmtId="2" fontId="20" fillId="0" borderId="0" xfId="0" applyNumberFormat="1" applyFont="1"/>
    <xf numFmtId="3" fontId="20" fillId="0" borderId="0" xfId="0" applyNumberFormat="1" applyFont="1" applyAlignment="1">
      <alignment wrapText="1"/>
    </xf>
    <xf numFmtId="0" fontId="20" fillId="0" borderId="0" xfId="0" applyFont="1" applyBorder="1" applyAlignment="1">
      <alignment wrapText="1"/>
    </xf>
    <xf numFmtId="0" fontId="20" fillId="0" borderId="19" xfId="47" applyFont="1" applyBorder="1" applyAlignment="1">
      <alignment horizontal="center" vertical="center" wrapText="1"/>
    </xf>
    <xf numFmtId="0" fontId="20" fillId="0" borderId="19" xfId="47" applyFont="1" applyBorder="1" applyAlignment="1">
      <alignment horizontal="left" vertical="center" wrapText="1"/>
    </xf>
    <xf numFmtId="0" fontId="20" fillId="0" borderId="19" xfId="47" applyFont="1" applyBorder="1" applyAlignment="1">
      <alignment vertical="center" wrapText="1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3" fontId="20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vertical="center"/>
    </xf>
    <xf numFmtId="0" fontId="20" fillId="0" borderId="19" xfId="0" applyFont="1" applyBorder="1" applyAlignment="1">
      <alignment horizontal="center" wrapText="1"/>
    </xf>
    <xf numFmtId="0" fontId="20" fillId="0" borderId="19" xfId="0" applyFont="1" applyBorder="1" applyAlignment="1">
      <alignment horizontal="left" wrapText="1"/>
    </xf>
    <xf numFmtId="0" fontId="22" fillId="0" borderId="0" xfId="0" applyFont="1" applyAlignment="1"/>
    <xf numFmtId="0" fontId="22" fillId="26" borderId="14" xfId="0" applyFont="1" applyFill="1" applyBorder="1" applyAlignment="1"/>
    <xf numFmtId="0" fontId="22" fillId="26" borderId="15" xfId="0" applyFont="1" applyFill="1" applyBorder="1" applyAlignment="1"/>
    <xf numFmtId="0" fontId="22" fillId="26" borderId="15" xfId="0" applyFont="1" applyFill="1" applyBorder="1" applyAlignment="1">
      <alignment horizontal="center"/>
    </xf>
    <xf numFmtId="0" fontId="22" fillId="26" borderId="15" xfId="0" applyNumberFormat="1" applyFont="1" applyFill="1" applyBorder="1" applyAlignment="1"/>
    <xf numFmtId="2" fontId="22" fillId="26" borderId="15" xfId="0" applyNumberFormat="1" applyFont="1" applyFill="1" applyBorder="1" applyAlignment="1">
      <alignment horizontal="right"/>
    </xf>
    <xf numFmtId="3" fontId="22" fillId="26" borderId="16" xfId="0" applyNumberFormat="1" applyFont="1" applyFill="1" applyBorder="1" applyAlignment="1"/>
    <xf numFmtId="0" fontId="20" fillId="0" borderId="19" xfId="0" applyFont="1" applyBorder="1" applyAlignment="1">
      <alignment wrapText="1"/>
    </xf>
    <xf numFmtId="0" fontId="39" fillId="27" borderId="15" xfId="48" applyFont="1" applyFill="1" applyBorder="1" applyAlignment="1">
      <alignment horizontal="left" vertical="center" wrapText="1"/>
    </xf>
    <xf numFmtId="3" fontId="32" fillId="27" borderId="16" xfId="48" applyNumberFormat="1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40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horizontal="center" vertical="top"/>
    </xf>
    <xf numFmtId="0" fontId="40" fillId="0" borderId="0" xfId="0" applyNumberFormat="1" applyFont="1" applyFill="1" applyBorder="1" applyAlignment="1"/>
    <xf numFmtId="0" fontId="21" fillId="0" borderId="0" xfId="0" applyFont="1" applyAlignment="1">
      <alignment horizontal="center" vertical="top" wrapText="1"/>
    </xf>
    <xf numFmtId="0" fontId="21" fillId="0" borderId="0" xfId="0" applyNumberFormat="1" applyFont="1" applyAlignment="1">
      <alignment horizontal="center" vertical="top"/>
    </xf>
    <xf numFmtId="0" fontId="21" fillId="0" borderId="19" xfId="0" applyFont="1" applyBorder="1" applyAlignment="1">
      <alignment horizontal="center" wrapText="1"/>
    </xf>
    <xf numFmtId="0" fontId="21" fillId="0" borderId="19" xfId="0" applyFont="1" applyBorder="1" applyAlignment="1">
      <alignment horizontal="center" vertical="top" wrapText="1"/>
    </xf>
    <xf numFmtId="0" fontId="22" fillId="0" borderId="14" xfId="0" applyFont="1" applyBorder="1" applyAlignment="1"/>
    <xf numFmtId="0" fontId="41" fillId="0" borderId="15" xfId="0" applyFont="1" applyBorder="1" applyAlignment="1">
      <alignment vertical="top" wrapText="1"/>
    </xf>
    <xf numFmtId="0" fontId="20" fillId="0" borderId="16" xfId="0" applyFont="1" applyBorder="1" applyAlignment="1">
      <alignment wrapText="1"/>
    </xf>
    <xf numFmtId="0" fontId="0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wrapText="1"/>
    </xf>
    <xf numFmtId="0" fontId="20" fillId="0" borderId="15" xfId="0" applyNumberFormat="1" applyFont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0" fillId="0" borderId="0" xfId="0" applyNumberFormat="1" applyFont="1" applyFill="1" applyBorder="1" applyAlignment="1">
      <alignment vertical="top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Fill="1" applyBorder="1" applyAlignment="1">
      <alignment horizontal="left" vertical="top" wrapText="1"/>
    </xf>
    <xf numFmtId="0" fontId="20" fillId="0" borderId="0" xfId="47" applyFont="1" applyAlignment="1">
      <alignment vertical="top" wrapText="1"/>
    </xf>
    <xf numFmtId="0" fontId="30" fillId="0" borderId="0" xfId="0" applyFont="1" applyFill="1" applyAlignment="1">
      <alignment horizontal="center" vertical="top" wrapText="1"/>
    </xf>
    <xf numFmtId="0" fontId="20" fillId="0" borderId="0" xfId="0" applyFont="1" applyFill="1" applyAlignment="1">
      <alignment vertical="top"/>
    </xf>
    <xf numFmtId="0" fontId="20" fillId="0" borderId="0" xfId="0" applyFont="1" applyFill="1" applyAlignment="1">
      <alignment horizontal="center" vertical="top"/>
    </xf>
    <xf numFmtId="0" fontId="20" fillId="0" borderId="19" xfId="47" applyFont="1" applyBorder="1" applyAlignment="1">
      <alignment horizontal="center" vertical="top" wrapText="1"/>
    </xf>
    <xf numFmtId="0" fontId="0" fillId="0" borderId="0" xfId="0" applyFont="1" applyFill="1" applyBorder="1" applyAlignment="1">
      <alignment wrapText="1"/>
    </xf>
    <xf numFmtId="0" fontId="20" fillId="0" borderId="18" xfId="0" applyFont="1" applyBorder="1" applyAlignment="1">
      <alignment horizontal="left" vertical="center" wrapText="1"/>
    </xf>
    <xf numFmtId="0" fontId="20" fillId="25" borderId="0" xfId="47" applyFont="1" applyFill="1" applyAlignment="1">
      <alignment horizontal="left" vertical="top" wrapText="1"/>
    </xf>
    <xf numFmtId="0" fontId="32" fillId="27" borderId="15" xfId="47" applyFont="1" applyFill="1" applyBorder="1" applyAlignment="1">
      <alignment horizontal="left" vertical="center" wrapText="1"/>
    </xf>
    <xf numFmtId="0" fontId="32" fillId="27" borderId="14" xfId="47" applyFont="1" applyFill="1" applyBorder="1" applyAlignment="1">
      <alignment horizontal="left" vertical="center" wrapText="1"/>
    </xf>
    <xf numFmtId="0" fontId="36" fillId="0" borderId="0" xfId="0" applyFont="1" applyBorder="1" applyAlignment="1"/>
    <xf numFmtId="0" fontId="20" fillId="0" borderId="0" xfId="0" applyNumberFormat="1" applyFont="1" applyAlignment="1">
      <alignment horizontal="center"/>
    </xf>
    <xf numFmtId="3" fontId="20" fillId="0" borderId="16" xfId="0" applyNumberFormat="1" applyFont="1" applyFill="1" applyBorder="1" applyAlignment="1">
      <alignment vertical="top" wrapText="1"/>
    </xf>
    <xf numFmtId="16" fontId="26" fillId="0" borderId="15" xfId="0" applyNumberFormat="1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1" fontId="32" fillId="27" borderId="15" xfId="48" applyNumberFormat="1" applyFont="1" applyFill="1" applyBorder="1" applyAlignment="1">
      <alignment horizontal="left" vertical="center" wrapText="1"/>
    </xf>
    <xf numFmtId="0" fontId="22" fillId="27" borderId="15" xfId="0" applyFont="1" applyFill="1" applyBorder="1" applyAlignment="1">
      <alignment horizontal="center"/>
    </xf>
    <xf numFmtId="3" fontId="22" fillId="27" borderId="15" xfId="0" applyNumberFormat="1" applyFont="1" applyFill="1" applyBorder="1" applyAlignment="1">
      <alignment horizontal="center"/>
    </xf>
    <xf numFmtId="3" fontId="22" fillId="27" borderId="16" xfId="0" applyNumberFormat="1" applyFont="1" applyFill="1" applyBorder="1" applyAlignment="1">
      <alignment horizontal="center"/>
    </xf>
    <xf numFmtId="0" fontId="20" fillId="27" borderId="0" xfId="47" applyFont="1" applyFill="1" applyAlignment="1">
      <alignment vertical="center" wrapText="1"/>
    </xf>
    <xf numFmtId="0" fontId="22" fillId="27" borderId="20" xfId="0" applyFont="1" applyFill="1" applyBorder="1" applyAlignment="1"/>
    <xf numFmtId="0" fontId="22" fillId="27" borderId="21" xfId="0" applyFont="1" applyFill="1" applyBorder="1" applyAlignment="1"/>
    <xf numFmtId="0" fontId="22" fillId="27" borderId="21" xfId="0" applyFont="1" applyFill="1" applyBorder="1" applyAlignment="1">
      <alignment horizontal="left"/>
    </xf>
    <xf numFmtId="2" fontId="22" fillId="27" borderId="21" xfId="0" applyNumberFormat="1" applyFont="1" applyFill="1" applyBorder="1" applyAlignment="1">
      <alignment horizontal="right"/>
    </xf>
    <xf numFmtId="3" fontId="22" fillId="27" borderId="22" xfId="0" applyNumberFormat="1" applyFont="1" applyFill="1" applyBorder="1" applyAlignment="1"/>
    <xf numFmtId="0" fontId="22" fillId="27" borderId="0" xfId="0" applyFont="1" applyFill="1" applyBorder="1" applyAlignment="1"/>
    <xf numFmtId="0" fontId="26" fillId="28" borderId="15" xfId="0" applyFont="1" applyFill="1" applyBorder="1" applyAlignment="1">
      <alignment vertical="top" wrapText="1"/>
    </xf>
    <xf numFmtId="0" fontId="25" fillId="28" borderId="15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28" borderId="15" xfId="0" applyFont="1" applyFill="1" applyBorder="1" applyAlignment="1">
      <alignment horizontal="center" vertical="top" wrapText="1"/>
    </xf>
    <xf numFmtId="0" fontId="26" fillId="0" borderId="23" xfId="0" applyFont="1" applyFill="1" applyBorder="1" applyAlignment="1">
      <alignment horizontal="center" vertical="top" wrapText="1"/>
    </xf>
    <xf numFmtId="14" fontId="26" fillId="0" borderId="15" xfId="0" applyNumberFormat="1" applyFont="1" applyFill="1" applyBorder="1" applyAlignment="1">
      <alignment horizontal="center" vertical="top" wrapText="1"/>
    </xf>
    <xf numFmtId="0" fontId="26" fillId="28" borderId="14" xfId="0" applyFont="1" applyFill="1" applyBorder="1" applyAlignment="1">
      <alignment horizontal="left" vertical="top" wrapText="1"/>
    </xf>
    <xf numFmtId="0" fontId="25" fillId="28" borderId="15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wrapText="1"/>
    </xf>
    <xf numFmtId="0" fontId="26" fillId="0" borderId="14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15" xfId="46" applyFont="1" applyFill="1" applyBorder="1" applyAlignment="1">
      <alignment horizontal="center" vertical="top" wrapText="1"/>
    </xf>
    <xf numFmtId="0" fontId="26" fillId="0" borderId="15" xfId="46" applyFont="1" applyFill="1" applyBorder="1" applyAlignment="1">
      <alignment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5" xfId="36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wrapText="1"/>
    </xf>
    <xf numFmtId="0" fontId="26" fillId="0" borderId="23" xfId="46" applyFont="1" applyFill="1" applyBorder="1" applyAlignment="1">
      <alignment vertical="top" wrapText="1"/>
    </xf>
    <xf numFmtId="0" fontId="26" fillId="0" borderId="23" xfId="36" applyFont="1" applyFill="1" applyBorder="1" applyAlignment="1">
      <alignment horizontal="center" vertical="top" wrapText="1"/>
    </xf>
    <xf numFmtId="0" fontId="26" fillId="0" borderId="26" xfId="0" applyFont="1" applyFill="1" applyBorder="1" applyAlignment="1">
      <alignment wrapText="1"/>
    </xf>
    <xf numFmtId="0" fontId="26" fillId="0" borderId="19" xfId="46" applyFont="1" applyFill="1" applyBorder="1" applyAlignment="1">
      <alignment horizontal="center" vertical="top" wrapText="1"/>
    </xf>
    <xf numFmtId="0" fontId="26" fillId="0" borderId="19" xfId="46" applyFont="1" applyFill="1" applyBorder="1" applyAlignment="1">
      <alignment vertical="top" wrapText="1"/>
    </xf>
    <xf numFmtId="0" fontId="26" fillId="0" borderId="19" xfId="36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wrapText="1"/>
    </xf>
    <xf numFmtId="0" fontId="26" fillId="0" borderId="32" xfId="0" applyFont="1" applyFill="1" applyBorder="1" applyAlignment="1">
      <alignment horizontal="center" vertical="top" wrapText="1"/>
    </xf>
    <xf numFmtId="0" fontId="26" fillId="0" borderId="33" xfId="0" applyFont="1" applyFill="1" applyBorder="1" applyAlignment="1">
      <alignment horizontal="center" vertical="top" wrapText="1"/>
    </xf>
    <xf numFmtId="1" fontId="26" fillId="0" borderId="16" xfId="0" applyNumberFormat="1" applyFont="1" applyFill="1" applyBorder="1" applyAlignment="1">
      <alignment horizontal="center" vertical="top" wrapText="1"/>
    </xf>
    <xf numFmtId="0" fontId="26" fillId="0" borderId="0" xfId="36" applyFont="1" applyFill="1"/>
    <xf numFmtId="0" fontId="43" fillId="0" borderId="0" xfId="47" applyFont="1" applyAlignment="1">
      <alignment wrapText="1"/>
    </xf>
    <xf numFmtId="0" fontId="32" fillId="0" borderId="14" xfId="36" applyFont="1" applyFill="1" applyBorder="1" applyAlignment="1"/>
    <xf numFmtId="0" fontId="32" fillId="0" borderId="15" xfId="36" applyFont="1" applyFill="1" applyBorder="1" applyAlignment="1"/>
    <xf numFmtId="1" fontId="32" fillId="0" borderId="15" xfId="36" applyNumberFormat="1" applyFont="1" applyFill="1" applyBorder="1" applyAlignment="1">
      <alignment horizontal="center"/>
    </xf>
    <xf numFmtId="2" fontId="32" fillId="0" borderId="15" xfId="36" applyNumberFormat="1" applyFont="1" applyFill="1" applyBorder="1" applyAlignment="1">
      <alignment horizontal="right"/>
    </xf>
    <xf numFmtId="0" fontId="43" fillId="0" borderId="0" xfId="47" applyFont="1" applyAlignment="1">
      <alignment horizontal="center" vertical="top" wrapText="1"/>
    </xf>
    <xf numFmtId="0" fontId="51" fillId="0" borderId="0" xfId="0" applyFont="1" applyAlignment="1">
      <alignment wrapText="1"/>
    </xf>
    <xf numFmtId="0" fontId="51" fillId="0" borderId="0" xfId="0" applyFont="1" applyFill="1" applyBorder="1" applyAlignment="1">
      <alignment wrapText="1"/>
    </xf>
    <xf numFmtId="0" fontId="52" fillId="0" borderId="0" xfId="0" applyFont="1" applyFill="1" applyBorder="1" applyAlignment="1">
      <alignment horizontal="left" wrapText="1"/>
    </xf>
    <xf numFmtId="0" fontId="53" fillId="0" borderId="0" xfId="0" applyFont="1" applyAlignment="1">
      <alignment wrapText="1"/>
    </xf>
    <xf numFmtId="0" fontId="52" fillId="0" borderId="0" xfId="0" applyFont="1" applyAlignment="1">
      <alignment wrapText="1"/>
    </xf>
    <xf numFmtId="0" fontId="54" fillId="0" borderId="0" xfId="0" applyFont="1" applyBorder="1" applyAlignment="1">
      <alignment wrapText="1"/>
    </xf>
    <xf numFmtId="0" fontId="55" fillId="0" borderId="0" xfId="47" applyFont="1" applyAlignment="1">
      <alignment wrapText="1"/>
    </xf>
    <xf numFmtId="0" fontId="55" fillId="0" borderId="0" xfId="47" applyFont="1" applyAlignment="1">
      <alignment vertical="center" wrapText="1"/>
    </xf>
    <xf numFmtId="0" fontId="55" fillId="25" borderId="0" xfId="47" applyFont="1" applyFill="1" applyAlignment="1">
      <alignment wrapText="1"/>
    </xf>
    <xf numFmtId="0" fontId="20" fillId="0" borderId="15" xfId="0" applyFont="1" applyBorder="1" applyAlignment="1">
      <alignment wrapText="1"/>
    </xf>
    <xf numFmtId="0" fontId="20" fillId="0" borderId="0" xfId="47" applyFont="1" applyBorder="1" applyAlignment="1">
      <alignment horizontal="center" vertical="top" wrapText="1"/>
    </xf>
    <xf numFmtId="0" fontId="20" fillId="0" borderId="0" xfId="47" applyFont="1" applyBorder="1" applyAlignment="1">
      <alignment wrapText="1"/>
    </xf>
    <xf numFmtId="0" fontId="32" fillId="0" borderId="15" xfId="36" applyFont="1" applyBorder="1" applyAlignment="1">
      <alignment vertical="top"/>
    </xf>
    <xf numFmtId="0" fontId="32" fillId="0" borderId="14" xfId="0" applyFont="1" applyFill="1" applyBorder="1" applyAlignment="1">
      <alignment vertical="top" wrapText="1"/>
    </xf>
    <xf numFmtId="0" fontId="32" fillId="0" borderId="15" xfId="0" applyFont="1" applyBorder="1"/>
    <xf numFmtId="3" fontId="32" fillId="0" borderId="16" xfId="47" applyNumberFormat="1" applyFont="1" applyBorder="1" applyAlignment="1">
      <alignment horizontal="center" vertical="center" wrapText="1"/>
    </xf>
    <xf numFmtId="0" fontId="32" fillId="0" borderId="15" xfId="36" applyFont="1" applyBorder="1" applyAlignment="1">
      <alignment horizontal="left" vertical="top"/>
    </xf>
    <xf numFmtId="0" fontId="45" fillId="0" borderId="0" xfId="0" applyFont="1" applyAlignment="1">
      <alignment wrapText="1"/>
    </xf>
    <xf numFmtId="0" fontId="32" fillId="0" borderId="15" xfId="36" applyFont="1" applyBorder="1" applyAlignment="1">
      <alignment horizontal="center" vertical="top"/>
    </xf>
    <xf numFmtId="0" fontId="39" fillId="27" borderId="15" xfId="48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6" fillId="28" borderId="15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29" borderId="0" xfId="47" applyFont="1" applyFill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center" vertical="center" wrapText="1"/>
    </xf>
    <xf numFmtId="0" fontId="20" fillId="0" borderId="24" xfId="0" applyFont="1" applyBorder="1" applyAlignment="1">
      <alignment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19" xfId="47" applyFont="1" applyBorder="1" applyAlignment="1">
      <alignment horizontal="center" wrapText="1"/>
    </xf>
    <xf numFmtId="0" fontId="20" fillId="0" borderId="19" xfId="0" applyFont="1" applyBorder="1" applyAlignment="1">
      <alignment vertical="top" wrapText="1"/>
    </xf>
    <xf numFmtId="3" fontId="20" fillId="0" borderId="25" xfId="0" applyNumberFormat="1" applyFont="1" applyBorder="1" applyAlignment="1">
      <alignment vertical="top" wrapText="1"/>
    </xf>
    <xf numFmtId="0" fontId="20" fillId="0" borderId="15" xfId="47" applyFont="1" applyBorder="1" applyAlignment="1">
      <alignment horizontal="center" wrapText="1"/>
    </xf>
    <xf numFmtId="0" fontId="20" fillId="0" borderId="23" xfId="0" applyFont="1" applyBorder="1" applyAlignment="1">
      <alignment horizontal="left" vertical="top" wrapText="1"/>
    </xf>
    <xf numFmtId="0" fontId="20" fillId="0" borderId="23" xfId="0" applyFont="1" applyBorder="1" applyAlignment="1">
      <alignment vertical="top" wrapText="1"/>
    </xf>
    <xf numFmtId="3" fontId="20" fillId="0" borderId="26" xfId="0" applyNumberFormat="1" applyFont="1" applyBorder="1" applyAlignment="1">
      <alignment vertical="top" wrapText="1"/>
    </xf>
    <xf numFmtId="0" fontId="20" fillId="0" borderId="0" xfId="47" applyFont="1" applyBorder="1" applyAlignment="1">
      <alignment horizontal="center" wrapText="1"/>
    </xf>
    <xf numFmtId="0" fontId="38" fillId="27" borderId="14" xfId="0" applyFont="1" applyFill="1" applyBorder="1" applyAlignment="1">
      <alignment horizontal="left" vertical="center" wrapText="1"/>
    </xf>
    <xf numFmtId="0" fontId="38" fillId="27" borderId="15" xfId="0" applyFont="1" applyFill="1" applyBorder="1" applyAlignment="1">
      <alignment horizontal="center" vertical="top" wrapText="1"/>
    </xf>
    <xf numFmtId="0" fontId="38" fillId="27" borderId="15" xfId="0" applyFont="1" applyFill="1" applyBorder="1" applyAlignment="1">
      <alignment vertical="top" wrapText="1"/>
    </xf>
    <xf numFmtId="0" fontId="37" fillId="27" borderId="15" xfId="47" applyFont="1" applyFill="1" applyBorder="1" applyAlignment="1">
      <alignment horizontal="left" wrapText="1"/>
    </xf>
    <xf numFmtId="0" fontId="20" fillId="27" borderId="15" xfId="47" applyFont="1" applyFill="1" applyBorder="1" applyAlignment="1">
      <alignment horizontal="center" vertical="center" wrapText="1"/>
    </xf>
    <xf numFmtId="2" fontId="20" fillId="27" borderId="15" xfId="47" applyNumberFormat="1" applyFont="1" applyFill="1" applyBorder="1" applyAlignment="1">
      <alignment horizontal="center" vertical="center"/>
    </xf>
    <xf numFmtId="3" fontId="20" fillId="27" borderId="16" xfId="47" applyNumberFormat="1" applyFont="1" applyFill="1" applyBorder="1" applyAlignment="1">
      <alignment horizontal="center" vertical="center" wrapText="1"/>
    </xf>
    <xf numFmtId="0" fontId="38" fillId="27" borderId="15" xfId="0" applyFont="1" applyFill="1" applyBorder="1" applyAlignment="1">
      <alignment horizontal="center" vertical="top"/>
    </xf>
    <xf numFmtId="0" fontId="38" fillId="27" borderId="15" xfId="0" applyFont="1" applyFill="1" applyBorder="1" applyAlignment="1">
      <alignment horizontal="right" vertical="top"/>
    </xf>
    <xf numFmtId="3" fontId="38" fillId="27" borderId="15" xfId="0" applyNumberFormat="1" applyFont="1" applyFill="1" applyBorder="1" applyAlignment="1">
      <alignment vertical="top"/>
    </xf>
    <xf numFmtId="3" fontId="38" fillId="27" borderId="15" xfId="0" applyNumberFormat="1" applyFont="1" applyFill="1" applyBorder="1" applyAlignment="1">
      <alignment horizontal="center"/>
    </xf>
    <xf numFmtId="0" fontId="42" fillId="27" borderId="15" xfId="48" applyFont="1" applyFill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top" wrapText="1"/>
    </xf>
    <xf numFmtId="0" fontId="26" fillId="0" borderId="15" xfId="0" applyNumberFormat="1" applyFont="1" applyBorder="1" applyAlignment="1">
      <alignment horizontal="center" vertical="top" wrapText="1"/>
    </xf>
    <xf numFmtId="2" fontId="26" fillId="0" borderId="16" xfId="0" applyNumberFormat="1" applyFont="1" applyBorder="1" applyAlignment="1">
      <alignment vertical="top" wrapText="1"/>
    </xf>
    <xf numFmtId="0" fontId="26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31" fillId="0" borderId="0" xfId="0" applyFont="1"/>
    <xf numFmtId="0" fontId="31" fillId="0" borderId="0" xfId="0" applyFont="1" applyBorder="1"/>
    <xf numFmtId="0" fontId="0" fillId="0" borderId="16" xfId="0" applyFont="1" applyBorder="1" applyAlignment="1">
      <alignment wrapText="1"/>
    </xf>
    <xf numFmtId="0" fontId="42" fillId="0" borderId="14" xfId="45" applyFont="1" applyBorder="1" applyAlignment="1">
      <alignment vertical="top"/>
    </xf>
    <xf numFmtId="0" fontId="25" fillId="0" borderId="15" xfId="45" applyFont="1" applyBorder="1" applyAlignment="1">
      <alignment vertical="top" wrapText="1"/>
    </xf>
    <xf numFmtId="0" fontId="42" fillId="0" borderId="15" xfId="45" applyFont="1" applyBorder="1" applyAlignment="1">
      <alignment vertical="top"/>
    </xf>
    <xf numFmtId="0" fontId="42" fillId="0" borderId="15" xfId="45" applyFont="1" applyBorder="1" applyAlignment="1">
      <alignment horizontal="center" vertical="top"/>
    </xf>
    <xf numFmtId="164" fontId="42" fillId="0" borderId="16" xfId="45" applyNumberFormat="1" applyFont="1" applyBorder="1" applyAlignment="1">
      <alignment vertical="top"/>
    </xf>
    <xf numFmtId="0" fontId="20" fillId="0" borderId="0" xfId="45" applyFont="1" applyAlignment="1">
      <alignment wrapText="1"/>
    </xf>
    <xf numFmtId="0" fontId="26" fillId="0" borderId="0" xfId="45" applyFont="1" applyAlignment="1">
      <alignment horizontal="center" vertical="top"/>
    </xf>
    <xf numFmtId="0" fontId="26" fillId="28" borderId="0" xfId="45" applyFont="1" applyFill="1" applyAlignment="1">
      <alignment horizontal="center" vertical="top" wrapText="1"/>
    </xf>
    <xf numFmtId="0" fontId="42" fillId="28" borderId="14" xfId="45" applyFont="1" applyFill="1" applyBorder="1" applyAlignment="1">
      <alignment vertical="top"/>
    </xf>
    <xf numFmtId="0" fontId="25" fillId="28" borderId="15" xfId="45" applyFont="1" applyFill="1" applyBorder="1" applyAlignment="1">
      <alignment vertical="top" wrapText="1"/>
    </xf>
    <xf numFmtId="0" fontId="42" fillId="28" borderId="15" xfId="45" applyFont="1" applyFill="1" applyBorder="1" applyAlignment="1">
      <alignment vertical="top"/>
    </xf>
    <xf numFmtId="0" fontId="42" fillId="28" borderId="15" xfId="45" applyFont="1" applyFill="1" applyBorder="1" applyAlignment="1">
      <alignment horizontal="center" vertical="top"/>
    </xf>
    <xf numFmtId="0" fontId="0" fillId="30" borderId="0" xfId="0" applyFill="1"/>
    <xf numFmtId="0" fontId="0" fillId="28" borderId="0" xfId="0" applyFill="1"/>
    <xf numFmtId="0" fontId="0" fillId="28" borderId="0" xfId="0" applyFill="1" applyAlignment="1">
      <alignment horizontal="center"/>
    </xf>
    <xf numFmtId="0" fontId="0" fillId="28" borderId="0" xfId="0" applyFill="1" applyAlignment="1">
      <alignment horizontal="center" vertical="top"/>
    </xf>
    <xf numFmtId="0" fontId="0" fillId="28" borderId="0" xfId="0" applyFill="1" applyAlignment="1">
      <alignment horizontal="left"/>
    </xf>
    <xf numFmtId="0" fontId="0" fillId="28" borderId="0" xfId="0" applyFill="1" applyAlignment="1">
      <alignment horizontal="center" vertical="center"/>
    </xf>
    <xf numFmtId="0" fontId="0" fillId="28" borderId="0" xfId="0" applyFill="1" applyBorder="1" applyAlignment="1">
      <alignment horizontal="center"/>
    </xf>
    <xf numFmtId="0" fontId="0" fillId="28" borderId="0" xfId="0" applyFill="1" applyBorder="1" applyAlignment="1">
      <alignment horizontal="center" vertical="top"/>
    </xf>
    <xf numFmtId="0" fontId="0" fillId="28" borderId="0" xfId="0" applyFill="1" applyBorder="1" applyAlignment="1">
      <alignment horizontal="left"/>
    </xf>
    <xf numFmtId="0" fontId="0" fillId="28" borderId="19" xfId="0" applyFill="1" applyBorder="1" applyAlignment="1">
      <alignment horizontal="center"/>
    </xf>
    <xf numFmtId="0" fontId="0" fillId="28" borderId="19" xfId="0" applyFill="1" applyBorder="1" applyAlignment="1">
      <alignment horizontal="center" vertical="top"/>
    </xf>
    <xf numFmtId="0" fontId="0" fillId="28" borderId="19" xfId="0" applyFill="1" applyBorder="1" applyAlignment="1">
      <alignment horizontal="left"/>
    </xf>
    <xf numFmtId="0" fontId="0" fillId="30" borderId="0" xfId="0" applyFill="1" applyAlignment="1">
      <alignment horizontal="center"/>
    </xf>
    <xf numFmtId="0" fontId="0" fillId="30" borderId="0" xfId="0" applyFill="1" applyAlignment="1">
      <alignment horizontal="center" vertical="top"/>
    </xf>
    <xf numFmtId="0" fontId="0" fillId="30" borderId="0" xfId="0" applyFill="1" applyAlignment="1">
      <alignment horizontal="left"/>
    </xf>
    <xf numFmtId="0" fontId="0" fillId="3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2" fillId="0" borderId="15" xfId="0" applyFont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wrapText="1"/>
    </xf>
    <xf numFmtId="3" fontId="26" fillId="0" borderId="15" xfId="0" applyNumberFormat="1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/>
    </xf>
    <xf numFmtId="4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/>
    <xf numFmtId="0" fontId="26" fillId="0" borderId="0" xfId="0" applyFont="1" applyFill="1" applyAlignment="1"/>
    <xf numFmtId="0" fontId="42" fillId="0" borderId="16" xfId="0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26" fillId="0" borderId="0" xfId="0" applyNumberFormat="1" applyFont="1" applyFill="1"/>
    <xf numFmtId="3" fontId="26" fillId="0" borderId="0" xfId="0" applyNumberFormat="1" applyFont="1" applyFill="1" applyAlignment="1">
      <alignment wrapText="1"/>
    </xf>
    <xf numFmtId="0" fontId="26" fillId="0" borderId="34" xfId="0" applyFont="1" applyFill="1" applyBorder="1" applyAlignment="1">
      <alignment vertical="top" wrapText="1"/>
    </xf>
    <xf numFmtId="3" fontId="42" fillId="0" borderId="0" xfId="0" applyNumberFormat="1" applyFont="1" applyFill="1" applyAlignment="1">
      <alignment wrapText="1"/>
    </xf>
    <xf numFmtId="0" fontId="42" fillId="0" borderId="0" xfId="0" applyFont="1" applyFill="1" applyAlignment="1">
      <alignment wrapText="1"/>
    </xf>
    <xf numFmtId="0" fontId="26" fillId="0" borderId="35" xfId="0" applyFont="1" applyFill="1" applyBorder="1" applyAlignment="1">
      <alignment vertical="top" wrapText="1"/>
    </xf>
    <xf numFmtId="3" fontId="26" fillId="0" borderId="0" xfId="0" applyNumberFormat="1" applyFont="1" applyFill="1" applyBorder="1" applyAlignment="1">
      <alignment wrapText="1"/>
    </xf>
    <xf numFmtId="0" fontId="26" fillId="0" borderId="0" xfId="0" applyFont="1" applyFill="1" applyBorder="1" applyAlignment="1">
      <alignment wrapText="1"/>
    </xf>
    <xf numFmtId="0" fontId="26" fillId="0" borderId="36" xfId="0" applyFont="1" applyFill="1" applyBorder="1" applyAlignment="1">
      <alignment vertical="top" wrapText="1"/>
    </xf>
    <xf numFmtId="0" fontId="26" fillId="0" borderId="0" xfId="46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36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vertical="top" wrapText="1"/>
    </xf>
    <xf numFmtId="0" fontId="26" fillId="0" borderId="37" xfId="0" applyFont="1" applyFill="1" applyBorder="1" applyAlignment="1">
      <alignment vertical="top" wrapText="1"/>
    </xf>
    <xf numFmtId="0" fontId="26" fillId="0" borderId="38" xfId="0" applyFont="1" applyFill="1" applyBorder="1" applyAlignment="1">
      <alignment vertical="top" wrapText="1"/>
    </xf>
    <xf numFmtId="14" fontId="26" fillId="0" borderId="0" xfId="36" applyNumberFormat="1" applyFont="1" applyFill="1"/>
    <xf numFmtId="1" fontId="26" fillId="0" borderId="0" xfId="36" applyNumberFormat="1" applyFont="1" applyFill="1"/>
    <xf numFmtId="0" fontId="26" fillId="0" borderId="39" xfId="0" applyFont="1" applyFill="1" applyBorder="1" applyAlignment="1">
      <alignment vertical="top" wrapText="1"/>
    </xf>
    <xf numFmtId="1" fontId="26" fillId="0" borderId="26" xfId="0" applyNumberFormat="1" applyFont="1" applyFill="1" applyBorder="1" applyAlignment="1">
      <alignment horizontal="center" vertical="top" wrapText="1"/>
    </xf>
    <xf numFmtId="16" fontId="26" fillId="0" borderId="0" xfId="36" applyNumberFormat="1" applyFont="1" applyFill="1"/>
    <xf numFmtId="0" fontId="26" fillId="0" borderId="0" xfId="0" applyFont="1" applyFill="1"/>
    <xf numFmtId="0" fontId="0" fillId="0" borderId="0" xfId="0" applyFill="1"/>
    <xf numFmtId="0" fontId="26" fillId="0" borderId="32" xfId="46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vertical="top" wrapText="1"/>
    </xf>
    <xf numFmtId="0" fontId="26" fillId="0" borderId="15" xfId="0" applyNumberFormat="1" applyFont="1" applyFill="1" applyBorder="1" applyAlignment="1">
      <alignment horizontal="center" vertical="top" wrapText="1"/>
    </xf>
    <xf numFmtId="3" fontId="26" fillId="0" borderId="16" xfId="0" applyNumberFormat="1" applyFont="1" applyFill="1" applyBorder="1" applyAlignment="1">
      <alignment vertical="top" wrapText="1"/>
    </xf>
    <xf numFmtId="3" fontId="26" fillId="0" borderId="16" xfId="0" applyNumberFormat="1" applyFont="1" applyFill="1" applyBorder="1" applyAlignment="1">
      <alignment horizontal="center" vertical="top" wrapText="1"/>
    </xf>
    <xf numFmtId="0" fontId="26" fillId="0" borderId="15" xfId="45" applyFont="1" applyFill="1" applyBorder="1" applyAlignment="1">
      <alignment horizontal="center" vertical="top" wrapText="1"/>
    </xf>
    <xf numFmtId="0" fontId="32" fillId="0" borderId="0" xfId="36" applyFont="1" applyFill="1"/>
    <xf numFmtId="1" fontId="32" fillId="0" borderId="0" xfId="36" applyNumberFormat="1" applyFont="1" applyFill="1" applyBorder="1" applyAlignment="1">
      <alignment horizontal="center"/>
    </xf>
    <xf numFmtId="0" fontId="30" fillId="0" borderId="14" xfId="47" applyFont="1" applyFill="1" applyBorder="1" applyAlignment="1">
      <alignment vertical="center" wrapText="1"/>
    </xf>
    <xf numFmtId="0" fontId="30" fillId="0" borderId="15" xfId="47" applyFont="1" applyFill="1" applyBorder="1" applyAlignment="1">
      <alignment horizontal="center" vertical="center" wrapText="1"/>
    </xf>
    <xf numFmtId="0" fontId="30" fillId="0" borderId="15" xfId="47" applyFont="1" applyFill="1" applyBorder="1" applyAlignment="1">
      <alignment vertical="center" wrapText="1"/>
    </xf>
    <xf numFmtId="0" fontId="30" fillId="0" borderId="15" xfId="47" applyFont="1" applyFill="1" applyBorder="1" applyAlignment="1">
      <alignment horizontal="left" vertical="center" wrapText="1"/>
    </xf>
    <xf numFmtId="2" fontId="30" fillId="0" borderId="15" xfId="36" applyNumberFormat="1" applyFont="1" applyFill="1" applyBorder="1" applyAlignment="1">
      <alignment horizontal="right"/>
    </xf>
    <xf numFmtId="0" fontId="30" fillId="0" borderId="0" xfId="0" applyFont="1" applyFill="1" applyAlignment="1">
      <alignment wrapText="1"/>
    </xf>
    <xf numFmtId="3" fontId="30" fillId="0" borderId="0" xfId="0" applyNumberFormat="1" applyFont="1" applyFill="1" applyAlignment="1">
      <alignment wrapText="1"/>
    </xf>
    <xf numFmtId="0" fontId="60" fillId="0" borderId="0" xfId="0" applyFont="1" applyFill="1" applyBorder="1" applyAlignment="1">
      <alignment wrapText="1"/>
    </xf>
    <xf numFmtId="0" fontId="30" fillId="0" borderId="14" xfId="36" applyFont="1" applyFill="1" applyBorder="1" applyAlignment="1"/>
    <xf numFmtId="0" fontId="30" fillId="0" borderId="15" xfId="36" applyFont="1" applyFill="1" applyBorder="1" applyAlignment="1"/>
    <xf numFmtId="1" fontId="30" fillId="0" borderId="15" xfId="36" applyNumberFormat="1" applyFont="1" applyFill="1" applyBorder="1" applyAlignment="1">
      <alignment horizontal="center"/>
    </xf>
    <xf numFmtId="1" fontId="30" fillId="0" borderId="16" xfId="36" applyNumberFormat="1" applyFont="1" applyFill="1" applyBorder="1" applyAlignment="1">
      <alignment horizontal="center"/>
    </xf>
    <xf numFmtId="0" fontId="30" fillId="0" borderId="0" xfId="36" applyFont="1" applyFill="1"/>
    <xf numFmtId="1" fontId="30" fillId="0" borderId="0" xfId="36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0" fontId="30" fillId="0" borderId="15" xfId="47" applyFont="1" applyFill="1" applyBorder="1" applyAlignment="1">
      <alignment horizontal="right" vertical="center" wrapText="1"/>
    </xf>
    <xf numFmtId="0" fontId="31" fillId="0" borderId="0" xfId="0" applyFont="1" applyFill="1"/>
    <xf numFmtId="0" fontId="30" fillId="0" borderId="0" xfId="0" applyFont="1" applyFill="1" applyBorder="1" applyAlignment="1">
      <alignment vertical="center"/>
    </xf>
    <xf numFmtId="0" fontId="60" fillId="0" borderId="0" xfId="0" applyFont="1" applyFill="1" applyBorder="1" applyAlignment="1">
      <alignment horizontal="center" wrapText="1"/>
    </xf>
    <xf numFmtId="0" fontId="60" fillId="0" borderId="0" xfId="0" applyNumberFormat="1" applyFont="1" applyFill="1"/>
    <xf numFmtId="2" fontId="60" fillId="0" borderId="0" xfId="0" applyNumberFormat="1" applyFont="1" applyFill="1"/>
    <xf numFmtId="3" fontId="60" fillId="0" borderId="0" xfId="0" applyNumberFormat="1" applyFont="1" applyFill="1" applyBorder="1" applyAlignment="1">
      <alignment wrapText="1"/>
    </xf>
    <xf numFmtId="0" fontId="30" fillId="0" borderId="15" xfId="0" applyFont="1" applyFill="1" applyBorder="1" applyAlignment="1">
      <alignment vertical="center" wrapText="1"/>
    </xf>
    <xf numFmtId="0" fontId="30" fillId="0" borderId="14" xfId="0" applyFont="1" applyFill="1" applyBorder="1" applyAlignment="1"/>
    <xf numFmtId="0" fontId="30" fillId="0" borderId="15" xfId="0" applyFont="1" applyFill="1" applyBorder="1" applyAlignment="1"/>
    <xf numFmtId="0" fontId="30" fillId="0" borderId="15" xfId="0" applyFont="1" applyFill="1" applyBorder="1" applyAlignment="1">
      <alignment horizontal="center"/>
    </xf>
    <xf numFmtId="0" fontId="30" fillId="0" borderId="15" xfId="0" applyNumberFormat="1" applyFont="1" applyFill="1" applyBorder="1" applyAlignment="1"/>
    <xf numFmtId="0" fontId="60" fillId="0" borderId="0" xfId="0" applyFont="1" applyFill="1" applyAlignment="1">
      <alignment wrapText="1"/>
    </xf>
    <xf numFmtId="0" fontId="30" fillId="24" borderId="14" xfId="47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center"/>
    </xf>
    <xf numFmtId="1" fontId="30" fillId="24" borderId="15" xfId="0" applyNumberFormat="1" applyFont="1" applyFill="1" applyBorder="1" applyAlignment="1">
      <alignment horizontal="center"/>
    </xf>
    <xf numFmtId="0" fontId="30" fillId="24" borderId="15" xfId="0" applyFont="1" applyFill="1" applyBorder="1" applyAlignment="1">
      <alignment horizontal="right"/>
    </xf>
    <xf numFmtId="3" fontId="30" fillId="24" borderId="15" xfId="0" applyNumberFormat="1" applyFont="1" applyFill="1" applyBorder="1" applyAlignment="1"/>
    <xf numFmtId="3" fontId="30" fillId="24" borderId="15" xfId="0" applyNumberFormat="1" applyFont="1" applyFill="1" applyBorder="1" applyAlignment="1">
      <alignment horizontal="center"/>
    </xf>
    <xf numFmtId="3" fontId="30" fillId="24" borderId="16" xfId="0" applyNumberFormat="1" applyFont="1" applyFill="1" applyBorder="1" applyAlignment="1">
      <alignment horizontal="center"/>
    </xf>
    <xf numFmtId="0" fontId="61" fillId="0" borderId="0" xfId="0" applyFont="1"/>
    <xf numFmtId="0" fontId="60" fillId="0" borderId="0" xfId="0" applyFont="1"/>
    <xf numFmtId="0" fontId="60" fillId="0" borderId="0" xfId="0" applyFont="1" applyFill="1" applyBorder="1" applyAlignment="1">
      <alignment vertical="center" wrapText="1"/>
    </xf>
    <xf numFmtId="0" fontId="22" fillId="0" borderId="15" xfId="0" applyFont="1" applyBorder="1" applyAlignment="1">
      <alignment horizontal="center"/>
    </xf>
    <xf numFmtId="0" fontId="45" fillId="0" borderId="14" xfId="0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5" xfId="0" applyFont="1" applyBorder="1" applyAlignment="1">
      <alignment vertical="top" wrapText="1"/>
    </xf>
    <xf numFmtId="0" fontId="45" fillId="0" borderId="15" xfId="0" applyFont="1" applyBorder="1" applyAlignment="1">
      <alignment horizontal="center" vertical="center" wrapText="1"/>
    </xf>
    <xf numFmtId="0" fontId="45" fillId="0" borderId="15" xfId="0" applyNumberFormat="1" applyFont="1" applyBorder="1" applyAlignment="1">
      <alignment horizontal="center" vertical="top" wrapText="1"/>
    </xf>
    <xf numFmtId="2" fontId="45" fillId="0" borderId="15" xfId="0" applyNumberFormat="1" applyFont="1" applyBorder="1" applyAlignment="1">
      <alignment vertical="top" wrapText="1"/>
    </xf>
    <xf numFmtId="3" fontId="45" fillId="0" borderId="16" xfId="0" applyNumberFormat="1" applyFont="1" applyBorder="1" applyAlignment="1">
      <alignment vertical="top" wrapText="1"/>
    </xf>
    <xf numFmtId="0" fontId="45" fillId="0" borderId="0" xfId="0" applyFont="1" applyBorder="1" applyAlignment="1">
      <alignment wrapText="1"/>
    </xf>
    <xf numFmtId="0" fontId="45" fillId="0" borderId="14" xfId="0" applyFont="1" applyBorder="1" applyAlignment="1">
      <alignment horizontal="left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5" xfId="0" applyFont="1" applyBorder="1" applyAlignment="1">
      <alignment horizontal="left" vertical="center" wrapText="1"/>
    </xf>
    <xf numFmtId="0" fontId="45" fillId="0" borderId="15" xfId="0" applyFont="1" applyBorder="1" applyAlignment="1">
      <alignment wrapText="1"/>
    </xf>
    <xf numFmtId="0" fontId="45" fillId="0" borderId="16" xfId="0" applyFont="1" applyBorder="1" applyAlignment="1">
      <alignment wrapText="1"/>
    </xf>
    <xf numFmtId="0" fontId="45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59" fillId="27" borderId="14" xfId="0" applyFont="1" applyFill="1" applyBorder="1" applyAlignment="1">
      <alignment vertical="top"/>
    </xf>
    <xf numFmtId="0" fontId="59" fillId="27" borderId="15" xfId="0" applyFont="1" applyFill="1" applyBorder="1" applyAlignment="1">
      <alignment vertical="top"/>
    </xf>
    <xf numFmtId="3" fontId="59" fillId="27" borderId="15" xfId="0" applyNumberFormat="1" applyFont="1" applyFill="1" applyBorder="1" applyAlignment="1">
      <alignment vertical="top"/>
    </xf>
    <xf numFmtId="4" fontId="59" fillId="27" borderId="16" xfId="0" applyNumberFormat="1" applyFont="1" applyFill="1" applyBorder="1" applyAlignment="1">
      <alignment vertical="top"/>
    </xf>
    <xf numFmtId="2" fontId="0" fillId="27" borderId="0" xfId="0" applyNumberFormat="1" applyFont="1" applyFill="1"/>
    <xf numFmtId="0" fontId="0" fillId="27" borderId="0" xfId="0" applyFont="1" applyFill="1"/>
    <xf numFmtId="0" fontId="20" fillId="0" borderId="0" xfId="0" applyFont="1" applyAlignment="1">
      <alignment horizontal="left" wrapText="1"/>
    </xf>
    <xf numFmtId="49" fontId="22" fillId="0" borderId="21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20" fillId="0" borderId="11" xfId="0" applyNumberFormat="1" applyFont="1" applyBorder="1" applyAlignment="1">
      <alignment horizontal="center" vertical="center" wrapText="1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left" vertical="top" wrapText="1"/>
    </xf>
    <xf numFmtId="0" fontId="30" fillId="0" borderId="15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left" vertical="top" wrapText="1"/>
    </xf>
    <xf numFmtId="0" fontId="60" fillId="0" borderId="0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56" fillId="0" borderId="0" xfId="0" applyFont="1" applyFill="1" applyAlignment="1">
      <alignment horizontal="left" wrapText="1"/>
    </xf>
    <xf numFmtId="0" fontId="30" fillId="24" borderId="15" xfId="47" applyFont="1" applyFill="1" applyBorder="1" applyAlignment="1">
      <alignment horizontal="left" wrapText="1"/>
    </xf>
    <xf numFmtId="0" fontId="21" fillId="0" borderId="1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32" fillId="27" borderId="15" xfId="47" applyFont="1" applyFill="1" applyBorder="1" applyAlignment="1">
      <alignment horizontal="left" vertical="center" wrapText="1"/>
    </xf>
    <xf numFmtId="0" fontId="24" fillId="0" borderId="19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2" fillId="26" borderId="15" xfId="0" applyFont="1" applyFill="1" applyBorder="1" applyAlignment="1">
      <alignment horizontal="center"/>
    </xf>
    <xf numFmtId="0" fontId="57" fillId="0" borderId="0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center" wrapText="1"/>
    </xf>
    <xf numFmtId="0" fontId="28" fillId="27" borderId="14" xfId="47" applyFont="1" applyFill="1" applyBorder="1" applyAlignment="1">
      <alignment horizontal="left" vertical="center" wrapText="1"/>
    </xf>
    <xf numFmtId="0" fontId="28" fillId="27" borderId="15" xfId="47" applyFont="1" applyFill="1" applyBorder="1" applyAlignment="1">
      <alignment horizontal="left" vertical="center" wrapText="1"/>
    </xf>
    <xf numFmtId="0" fontId="28" fillId="27" borderId="15" xfId="47" applyFont="1" applyFill="1" applyBorder="1" applyAlignment="1">
      <alignment horizontal="left" wrapText="1"/>
    </xf>
    <xf numFmtId="0" fontId="49" fillId="0" borderId="0" xfId="0" applyFont="1" applyFill="1" applyAlignment="1">
      <alignment horizontal="center" wrapText="1"/>
    </xf>
    <xf numFmtId="0" fontId="49" fillId="0" borderId="0" xfId="0" applyFont="1" applyFill="1" applyAlignment="1">
      <alignment horizontal="center"/>
    </xf>
    <xf numFmtId="0" fontId="24" fillId="0" borderId="25" xfId="0" applyFont="1" applyBorder="1" applyAlignment="1">
      <alignment horizontal="center" vertical="center" wrapText="1"/>
    </xf>
    <xf numFmtId="0" fontId="30" fillId="0" borderId="0" xfId="47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wrapText="1"/>
    </xf>
    <xf numFmtId="0" fontId="32" fillId="27" borderId="14" xfId="47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49" fontId="46" fillId="0" borderId="21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center" wrapText="1"/>
    </xf>
    <xf numFmtId="0" fontId="59" fillId="27" borderId="15" xfId="0" applyFont="1" applyFill="1" applyBorder="1" applyAlignment="1">
      <alignment horizontal="center" vertical="top"/>
    </xf>
    <xf numFmtId="0" fontId="30" fillId="0" borderId="19" xfId="47" applyFont="1" applyBorder="1" applyAlignment="1">
      <alignment horizontal="center" vertical="center" wrapText="1"/>
    </xf>
    <xf numFmtId="0" fontId="20" fillId="0" borderId="23" xfId="65" applyFont="1" applyBorder="1" applyAlignment="1">
      <alignment horizontal="left" wrapText="1"/>
    </xf>
    <xf numFmtId="0" fontId="58" fillId="0" borderId="0" xfId="0" applyFont="1" applyBorder="1" applyAlignment="1">
      <alignment horizontal="center" vertical="center" wrapText="1"/>
    </xf>
    <xf numFmtId="0" fontId="62" fillId="28" borderId="40" xfId="0" applyFont="1" applyFill="1" applyBorder="1" applyAlignment="1">
      <alignment horizontal="center"/>
    </xf>
    <xf numFmtId="0" fontId="26" fillId="28" borderId="23" xfId="0" applyFont="1" applyFill="1" applyBorder="1" applyAlignment="1">
      <alignment horizontal="center" vertical="top" wrapText="1"/>
    </xf>
    <xf numFmtId="0" fontId="25" fillId="28" borderId="23" xfId="0" applyFont="1" applyFill="1" applyBorder="1" applyAlignment="1">
      <alignment horizontal="left" vertical="top" wrapText="1"/>
    </xf>
    <xf numFmtId="0" fontId="25" fillId="28" borderId="23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top"/>
    </xf>
    <xf numFmtId="0" fontId="26" fillId="28" borderId="19" xfId="0" applyFont="1" applyFill="1" applyBorder="1" applyAlignment="1">
      <alignment horizontal="center" vertical="top" wrapText="1"/>
    </xf>
    <xf numFmtId="0" fontId="25" fillId="28" borderId="19" xfId="0" applyFont="1" applyFill="1" applyBorder="1" applyAlignment="1">
      <alignment horizontal="left" vertical="top" wrapText="1"/>
    </xf>
    <xf numFmtId="0" fontId="25" fillId="28" borderId="19" xfId="0" applyFont="1" applyFill="1" applyBorder="1" applyAlignment="1">
      <alignment horizontal="center" vertical="top" wrapText="1"/>
    </xf>
    <xf numFmtId="0" fontId="25" fillId="28" borderId="41" xfId="0" applyFont="1" applyFill="1" applyBorder="1" applyAlignment="1">
      <alignment horizontal="left" wrapText="1"/>
    </xf>
    <xf numFmtId="0" fontId="42" fillId="28" borderId="41" xfId="0" applyFont="1" applyFill="1" applyBorder="1"/>
    <xf numFmtId="0" fontId="42" fillId="28" borderId="41" xfId="0" applyFont="1" applyFill="1" applyBorder="1" applyAlignment="1">
      <alignment horizontal="center"/>
    </xf>
    <xf numFmtId="0" fontId="1" fillId="0" borderId="0" xfId="0" applyFont="1"/>
    <xf numFmtId="0" fontId="62" fillId="28" borderId="42" xfId="0" applyFont="1" applyFill="1" applyBorder="1" applyAlignment="1">
      <alignment horizontal="center"/>
    </xf>
    <xf numFmtId="0" fontId="26" fillId="28" borderId="0" xfId="0" applyFont="1" applyFill="1" applyAlignment="1">
      <alignment horizontal="center" vertical="top"/>
    </xf>
    <xf numFmtId="0" fontId="25" fillId="28" borderId="15" xfId="0" applyFont="1" applyFill="1" applyBorder="1" applyAlignment="1">
      <alignment horizontal="center" vertical="justify" wrapText="1"/>
    </xf>
    <xf numFmtId="0" fontId="26" fillId="28" borderId="15" xfId="0" applyFont="1" applyFill="1" applyBorder="1" applyAlignment="1">
      <alignment horizontal="center" vertical="justify" wrapText="1"/>
    </xf>
    <xf numFmtId="0" fontId="42" fillId="28" borderId="41" xfId="0" applyFont="1" applyFill="1" applyBorder="1" applyAlignment="1">
      <alignment horizontal="left" wrapText="1"/>
    </xf>
    <xf numFmtId="14" fontId="26" fillId="28" borderId="15" xfId="0" applyNumberFormat="1" applyFont="1" applyFill="1" applyBorder="1" applyAlignment="1">
      <alignment horizontal="left" vertical="top" wrapText="1"/>
    </xf>
    <xf numFmtId="0" fontId="26" fillId="28" borderId="15" xfId="0" applyFont="1" applyFill="1" applyBorder="1" applyAlignment="1">
      <alignment horizontal="center" vertical="top"/>
    </xf>
    <xf numFmtId="0" fontId="62" fillId="28" borderId="43" xfId="0" applyFont="1" applyFill="1" applyBorder="1" applyAlignment="1">
      <alignment horizontal="center"/>
    </xf>
    <xf numFmtId="0" fontId="63" fillId="28" borderId="19" xfId="0" applyFont="1" applyFill="1" applyBorder="1" applyAlignment="1">
      <alignment horizontal="left" vertical="top" wrapText="1"/>
    </xf>
    <xf numFmtId="0" fontId="26" fillId="28" borderId="19" xfId="0" applyFont="1" applyFill="1" applyBorder="1" applyAlignment="1">
      <alignment horizontal="center" vertical="top"/>
    </xf>
    <xf numFmtId="0" fontId="20" fillId="0" borderId="0" xfId="0" applyFont="1" applyFill="1" applyAlignment="1">
      <alignment wrapText="1"/>
    </xf>
    <xf numFmtId="0" fontId="26" fillId="28" borderId="14" xfId="0" applyFont="1" applyFill="1" applyBorder="1" applyAlignment="1">
      <alignment vertical="top" wrapText="1"/>
    </xf>
    <xf numFmtId="164" fontId="42" fillId="28" borderId="16" xfId="0" applyNumberFormat="1" applyFont="1" applyFill="1" applyBorder="1" applyAlignment="1">
      <alignment horizontal="center" vertical="top" wrapText="1"/>
    </xf>
    <xf numFmtId="0" fontId="26" fillId="28" borderId="24" xfId="0" applyFont="1" applyFill="1" applyBorder="1" applyAlignment="1">
      <alignment horizontal="left" vertical="top" wrapText="1"/>
    </xf>
    <xf numFmtId="164" fontId="42" fillId="28" borderId="25" xfId="0" applyNumberFormat="1" applyFont="1" applyFill="1" applyBorder="1" applyAlignment="1">
      <alignment horizontal="center" vertical="top" wrapText="1"/>
    </xf>
    <xf numFmtId="0" fontId="42" fillId="28" borderId="44" xfId="0" applyFont="1" applyFill="1" applyBorder="1"/>
    <xf numFmtId="164" fontId="42" fillId="28" borderId="45" xfId="0" applyNumberFormat="1" applyFont="1" applyFill="1" applyBorder="1"/>
    <xf numFmtId="0" fontId="26" fillId="28" borderId="39" xfId="0" applyFont="1" applyFill="1" applyBorder="1" applyAlignment="1">
      <alignment horizontal="left" vertical="top" wrapText="1"/>
    </xf>
    <xf numFmtId="164" fontId="42" fillId="28" borderId="26" xfId="0" applyNumberFormat="1" applyFont="1" applyFill="1" applyBorder="1" applyAlignment="1">
      <alignment horizontal="center" vertical="top" wrapText="1"/>
    </xf>
    <xf numFmtId="0" fontId="64" fillId="27" borderId="14" xfId="0" applyFont="1" applyFill="1" applyBorder="1" applyAlignment="1">
      <alignment horizontal="left"/>
    </xf>
    <xf numFmtId="0" fontId="64" fillId="27" borderId="15" xfId="0" applyFont="1" applyFill="1" applyBorder="1" applyAlignment="1">
      <alignment horizontal="left"/>
    </xf>
    <xf numFmtId="164" fontId="64" fillId="27" borderId="25" xfId="0" applyNumberFormat="1" applyFont="1" applyFill="1" applyBorder="1" applyAlignment="1">
      <alignment wrapText="1"/>
    </xf>
  </cellXfs>
  <cellStyles count="66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Акцентування1" xfId="19"/>
    <cellStyle name="Акцентування2" xfId="20"/>
    <cellStyle name="Акцентування3" xfId="21"/>
    <cellStyle name="Акцентування4" xfId="22"/>
    <cellStyle name="Акцентування5" xfId="23"/>
    <cellStyle name="Акцентування6" xfId="24"/>
    <cellStyle name="Ввід" xfId="25"/>
    <cellStyle name="Ввод " xfId="26" builtinId="20" customBuiltin="1"/>
    <cellStyle name="Вывод" xfId="27" builtinId="21" customBuiltin="1"/>
    <cellStyle name="Вычисление" xfId="28" builtinId="22" customBuiltin="1"/>
    <cellStyle name="Добре" xfId="29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Звичайний 2" xfId="34"/>
    <cellStyle name="Звичайний 3" xfId="35"/>
    <cellStyle name="Звичайний 4" xfId="36"/>
    <cellStyle name="Звичайний 5" xfId="37"/>
    <cellStyle name="Зв'язана клітинка" xfId="38"/>
    <cellStyle name="Итог" xfId="39" builtinId="25" customBuiltin="1"/>
    <cellStyle name="Контрольна клітинка" xfId="40"/>
    <cellStyle name="Контрольная ячейка" xfId="41" builtinId="23" customBuiltin="1"/>
    <cellStyle name="Назва" xfId="42"/>
    <cellStyle name="Название" xfId="43" builtinId="15" customBuiltin="1"/>
    <cellStyle name="Обчислення" xfId="44"/>
    <cellStyle name="Обычный" xfId="0" builtinId="0"/>
    <cellStyle name="Обычный 2" xfId="45"/>
    <cellStyle name="Обычный 3" xfId="46"/>
    <cellStyle name="Обычный_Kalend_plan_FST_Ukr_na_2015_на_затвердж_Мін_без_коштів(1)" xfId="47"/>
    <cellStyle name="Обычный_ФСТ Україна 2017 р." xfId="65"/>
    <cellStyle name="Обычный_Школа Україна_5 2" xfId="48"/>
    <cellStyle name="Підсумок" xfId="49"/>
    <cellStyle name="Плохой" xfId="50" builtinId="27" customBuiltin="1"/>
    <cellStyle name="Поганий" xfId="51"/>
    <cellStyle name="Пояснение" xfId="52" builtinId="53" customBuiltin="1"/>
    <cellStyle name="Примечание" xfId="53" builtinId="10" customBuiltin="1"/>
    <cellStyle name="Примечание 2" xfId="54"/>
    <cellStyle name="Примечание 3" xfId="55"/>
    <cellStyle name="Примечание 4" xfId="56"/>
    <cellStyle name="Примечание 5" xfId="57"/>
    <cellStyle name="Примітка" xfId="58"/>
    <cellStyle name="Результат" xfId="59"/>
    <cellStyle name="Связанная ячейка" xfId="60" builtinId="24" customBuiltin="1"/>
    <cellStyle name="Середній" xfId="61"/>
    <cellStyle name="Текст попередження" xfId="62"/>
    <cellStyle name="Текст пояснення" xfId="63"/>
    <cellStyle name="Текст предупреждения" xfId="6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285750</xdr:colOff>
      <xdr:row>4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82867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285750</xdr:colOff>
      <xdr:row>57</xdr:row>
      <xdr:rowOff>0</xdr:rowOff>
    </xdr:from>
    <xdr:ext cx="76200" cy="209550"/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810750" y="184937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285750</xdr:colOff>
      <xdr:row>57</xdr:row>
      <xdr:rowOff>0</xdr:rowOff>
    </xdr:from>
    <xdr:to>
      <xdr:col>12</xdr:col>
      <xdr:colOff>358366</xdr:colOff>
      <xdr:row>57</xdr:row>
      <xdr:rowOff>168851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9810750" y="18493740"/>
          <a:ext cx="72616" cy="168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289560</xdr:colOff>
      <xdr:row>57</xdr:row>
      <xdr:rowOff>0</xdr:rowOff>
    </xdr:from>
    <xdr:to>
      <xdr:col>10</xdr:col>
      <xdr:colOff>365760</xdr:colOff>
      <xdr:row>57</xdr:row>
      <xdr:rowOff>167640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763000" y="184937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289560</xdr:colOff>
      <xdr:row>57</xdr:row>
      <xdr:rowOff>0</xdr:rowOff>
    </xdr:from>
    <xdr:to>
      <xdr:col>10</xdr:col>
      <xdr:colOff>365760</xdr:colOff>
      <xdr:row>57</xdr:row>
      <xdr:rowOff>167640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763000" y="184937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289560</xdr:colOff>
      <xdr:row>57</xdr:row>
      <xdr:rowOff>0</xdr:rowOff>
    </xdr:from>
    <xdr:ext cx="76200" cy="16764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763000" y="184937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289560</xdr:colOff>
      <xdr:row>57</xdr:row>
      <xdr:rowOff>0</xdr:rowOff>
    </xdr:from>
    <xdr:ext cx="76200" cy="16764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763000" y="184937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289560</xdr:colOff>
      <xdr:row>0</xdr:row>
      <xdr:rowOff>0</xdr:rowOff>
    </xdr:from>
    <xdr:ext cx="76200" cy="198120"/>
    <xdr:sp macro="" textlink="">
      <xdr:nvSpPr>
        <xdr:cNvPr id="9" name="Text 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29056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289560</xdr:colOff>
      <xdr:row>57</xdr:row>
      <xdr:rowOff>0</xdr:rowOff>
    </xdr:from>
    <xdr:to>
      <xdr:col>12</xdr:col>
      <xdr:colOff>373380</xdr:colOff>
      <xdr:row>58</xdr:row>
      <xdr:rowOff>51954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9814560" y="18493740"/>
          <a:ext cx="83820" cy="28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312420</xdr:colOff>
      <xdr:row>57</xdr:row>
      <xdr:rowOff>0</xdr:rowOff>
    </xdr:from>
    <xdr:to>
      <xdr:col>12</xdr:col>
      <xdr:colOff>388620</xdr:colOff>
      <xdr:row>57</xdr:row>
      <xdr:rowOff>204354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9837420" y="18493740"/>
          <a:ext cx="76200" cy="20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289560</xdr:colOff>
      <xdr:row>57</xdr:row>
      <xdr:rowOff>0</xdr:rowOff>
    </xdr:from>
    <xdr:to>
      <xdr:col>12</xdr:col>
      <xdr:colOff>373380</xdr:colOff>
      <xdr:row>58</xdr:row>
      <xdr:rowOff>51954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814560" y="18493740"/>
          <a:ext cx="83820" cy="28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289560</xdr:colOff>
      <xdr:row>57</xdr:row>
      <xdr:rowOff>0</xdr:rowOff>
    </xdr:from>
    <xdr:to>
      <xdr:col>12</xdr:col>
      <xdr:colOff>373380</xdr:colOff>
      <xdr:row>58</xdr:row>
      <xdr:rowOff>51955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9814560" y="18493740"/>
          <a:ext cx="83820" cy="28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289560</xdr:colOff>
      <xdr:row>57</xdr:row>
      <xdr:rowOff>0</xdr:rowOff>
    </xdr:from>
    <xdr:to>
      <xdr:col>12</xdr:col>
      <xdr:colOff>373380</xdr:colOff>
      <xdr:row>60</xdr:row>
      <xdr:rowOff>60267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9814560" y="18493740"/>
          <a:ext cx="83820" cy="387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244186</xdr:colOff>
      <xdr:row>57</xdr:row>
      <xdr:rowOff>0</xdr:rowOff>
    </xdr:from>
    <xdr:to>
      <xdr:col>12</xdr:col>
      <xdr:colOff>294409</xdr:colOff>
      <xdr:row>57</xdr:row>
      <xdr:rowOff>81915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9769186" y="18493740"/>
          <a:ext cx="50223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58</xdr:row>
      <xdr:rowOff>33944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9810750" y="18493740"/>
          <a:ext cx="76200" cy="26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266700</xdr:colOff>
      <xdr:row>57</xdr:row>
      <xdr:rowOff>0</xdr:rowOff>
    </xdr:from>
    <xdr:to>
      <xdr:col>12</xdr:col>
      <xdr:colOff>342900</xdr:colOff>
      <xdr:row>57</xdr:row>
      <xdr:rowOff>211772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9791700" y="18493740"/>
          <a:ext cx="76200" cy="21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58</xdr:row>
      <xdr:rowOff>33944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9810750" y="18493740"/>
          <a:ext cx="76200" cy="26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58</xdr:row>
      <xdr:rowOff>33944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9810750" y="18493740"/>
          <a:ext cx="76200" cy="26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58</xdr:row>
      <xdr:rowOff>33944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9810750" y="18493740"/>
          <a:ext cx="76200" cy="26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58</xdr:row>
      <xdr:rowOff>33944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9810750" y="18493740"/>
          <a:ext cx="76200" cy="26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58</xdr:row>
      <xdr:rowOff>33944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9810750" y="18493740"/>
          <a:ext cx="76200" cy="26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58</xdr:row>
      <xdr:rowOff>33944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9810750" y="18493740"/>
          <a:ext cx="76200" cy="26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58</xdr:row>
      <xdr:rowOff>33944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9810750" y="18493740"/>
          <a:ext cx="76200" cy="26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58</xdr:row>
      <xdr:rowOff>33944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9810750" y="18493740"/>
          <a:ext cx="76200" cy="26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285750</xdr:colOff>
      <xdr:row>57</xdr:row>
      <xdr:rowOff>0</xdr:rowOff>
    </xdr:from>
    <xdr:to>
      <xdr:col>12</xdr:col>
      <xdr:colOff>361950</xdr:colOff>
      <xdr:row>57</xdr:row>
      <xdr:rowOff>175260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9810750" y="1849374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O196"/>
  <sheetViews>
    <sheetView view="pageBreakPreview" zoomScaleNormal="100" zoomScaleSheetLayoutView="100" workbookViewId="0">
      <selection activeCell="A9" sqref="A9"/>
    </sheetView>
  </sheetViews>
  <sheetFormatPr defaultColWidth="9.140625" defaultRowHeight="11.25"/>
  <cols>
    <col min="1" max="1" width="34.140625" style="21" customWidth="1"/>
    <col min="2" max="2" width="10.5703125" style="22" customWidth="1"/>
    <col min="3" max="3" width="5.5703125" style="22" customWidth="1"/>
    <col min="4" max="4" width="18.42578125" style="29" customWidth="1"/>
    <col min="5" max="5" width="13.5703125" style="22" customWidth="1"/>
    <col min="6" max="6" width="7.42578125" style="23" customWidth="1"/>
    <col min="7" max="7" width="6.140625" style="23" customWidth="1"/>
    <col min="8" max="9" width="5.42578125" style="23" customWidth="1"/>
    <col min="10" max="10" width="6.85546875" style="23" customWidth="1"/>
    <col min="11" max="11" width="5.42578125" style="23" customWidth="1"/>
    <col min="12" max="12" width="7.28515625" style="23" customWidth="1"/>
    <col min="13" max="13" width="7.42578125" style="30" customWidth="1"/>
    <col min="14" max="14" width="11.7109375" style="21" customWidth="1"/>
    <col min="15" max="16384" width="9.140625" style="21"/>
  </cols>
  <sheetData>
    <row r="1" spans="1:15" s="1" customFormat="1" ht="17.25" customHeight="1">
      <c r="E1" s="104"/>
      <c r="F1" s="104"/>
      <c r="G1" s="104"/>
      <c r="H1" s="104"/>
      <c r="I1" s="104"/>
      <c r="J1" s="104"/>
      <c r="K1" s="105" t="s">
        <v>0</v>
      </c>
      <c r="L1" s="105"/>
      <c r="M1" s="56"/>
      <c r="N1" s="57"/>
      <c r="O1" s="57"/>
    </row>
    <row r="2" spans="1:15" s="1" customFormat="1" ht="47.25" customHeight="1">
      <c r="B2" s="2"/>
      <c r="C2" s="2"/>
      <c r="E2" s="106"/>
      <c r="F2" s="107"/>
      <c r="G2" s="107"/>
      <c r="H2" s="107"/>
      <c r="I2" s="107"/>
      <c r="J2" s="107"/>
      <c r="K2" s="374" t="s">
        <v>161</v>
      </c>
      <c r="L2" s="374"/>
      <c r="M2" s="374"/>
      <c r="N2" s="374"/>
      <c r="O2" s="114"/>
    </row>
    <row r="3" spans="1:15" s="1" customFormat="1" ht="14.25" customHeight="1">
      <c r="B3" s="2"/>
      <c r="C3" s="2"/>
      <c r="E3" s="106"/>
      <c r="F3" s="107"/>
      <c r="G3" s="107"/>
      <c r="H3" s="107"/>
      <c r="I3" s="107"/>
      <c r="J3" s="107"/>
      <c r="K3" s="108"/>
      <c r="L3" s="108"/>
      <c r="M3" s="4"/>
      <c r="N3" s="4"/>
      <c r="O3" s="4"/>
    </row>
    <row r="4" spans="1:15" s="5" customFormat="1" ht="24" customHeight="1" thickBot="1">
      <c r="A4" s="373" t="s">
        <v>162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15" s="9" customFormat="1" ht="24" customHeight="1" thickBot="1">
      <c r="A5" s="380" t="s">
        <v>1</v>
      </c>
      <c r="B5" s="382" t="s">
        <v>2</v>
      </c>
      <c r="C5" s="380" t="s">
        <v>3</v>
      </c>
      <c r="D5" s="6" t="s">
        <v>4</v>
      </c>
      <c r="E5" s="7" t="s">
        <v>5</v>
      </c>
      <c r="F5" s="377" t="s">
        <v>6</v>
      </c>
      <c r="G5" s="384"/>
      <c r="H5" s="384"/>
      <c r="I5" s="384"/>
      <c r="J5" s="378"/>
      <c r="K5" s="385" t="s">
        <v>7</v>
      </c>
      <c r="L5" s="382" t="s">
        <v>8</v>
      </c>
      <c r="M5" s="375" t="s">
        <v>9</v>
      </c>
      <c r="N5" s="375" t="s">
        <v>10</v>
      </c>
    </row>
    <row r="6" spans="1:15" s="9" customFormat="1" ht="24" customHeight="1" thickBot="1">
      <c r="A6" s="381"/>
      <c r="B6" s="383"/>
      <c r="C6" s="381"/>
      <c r="D6" s="377" t="s">
        <v>11</v>
      </c>
      <c r="E6" s="378"/>
      <c r="F6" s="10" t="s">
        <v>12</v>
      </c>
      <c r="G6" s="10" t="s">
        <v>13</v>
      </c>
      <c r="H6" s="8" t="s">
        <v>14</v>
      </c>
      <c r="I6" s="10" t="s">
        <v>15</v>
      </c>
      <c r="J6" s="10" t="s">
        <v>16</v>
      </c>
      <c r="K6" s="386"/>
      <c r="L6" s="383"/>
      <c r="M6" s="376"/>
      <c r="N6" s="376"/>
    </row>
    <row r="7" spans="1:15" s="55" customFormat="1" ht="9.6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</row>
    <row r="8" spans="1:15" s="11" customFormat="1" ht="26.45" customHeight="1">
      <c r="A8" s="379" t="s">
        <v>145</v>
      </c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</row>
    <row r="9" spans="1:15" s="198" customFormat="1" ht="23.45" customHeight="1">
      <c r="A9" s="12" t="s">
        <v>368</v>
      </c>
      <c r="B9" s="199" t="s">
        <v>391</v>
      </c>
      <c r="C9" s="200">
        <v>10</v>
      </c>
      <c r="D9" s="201" t="s">
        <v>369</v>
      </c>
      <c r="E9" s="199"/>
      <c r="F9" s="14">
        <v>8</v>
      </c>
      <c r="G9" s="14">
        <v>3</v>
      </c>
      <c r="H9" s="14"/>
      <c r="I9" s="14">
        <v>3</v>
      </c>
      <c r="J9" s="14">
        <f>SUM(F9:I9)</f>
        <v>14</v>
      </c>
      <c r="K9" s="199"/>
      <c r="L9" s="13">
        <v>3401220</v>
      </c>
      <c r="M9" s="14">
        <f>J9*C9</f>
        <v>140</v>
      </c>
      <c r="N9" s="202"/>
    </row>
    <row r="10" spans="1:15" s="15" customFormat="1" ht="23.45" customHeight="1">
      <c r="A10" s="12" t="s">
        <v>368</v>
      </c>
      <c r="B10" s="13" t="s">
        <v>392</v>
      </c>
      <c r="C10" s="13">
        <v>8</v>
      </c>
      <c r="D10" s="201" t="s">
        <v>370</v>
      </c>
      <c r="E10" s="14"/>
      <c r="F10" s="14">
        <v>8</v>
      </c>
      <c r="G10" s="14">
        <v>3</v>
      </c>
      <c r="H10" s="14"/>
      <c r="I10" s="14">
        <v>3</v>
      </c>
      <c r="J10" s="14">
        <f>SUM(F10:I10)</f>
        <v>14</v>
      </c>
      <c r="K10" s="14"/>
      <c r="L10" s="13">
        <v>3401220</v>
      </c>
      <c r="M10" s="14">
        <f>J10*C10</f>
        <v>112</v>
      </c>
      <c r="N10" s="41"/>
    </row>
    <row r="11" spans="1:15" s="15" customFormat="1" ht="23.45" customHeight="1">
      <c r="A11" s="12" t="s">
        <v>371</v>
      </c>
      <c r="B11" s="13" t="s">
        <v>392</v>
      </c>
      <c r="C11" s="13">
        <v>8</v>
      </c>
      <c r="D11" s="201" t="s">
        <v>369</v>
      </c>
      <c r="E11" s="14"/>
      <c r="F11" s="14">
        <v>7</v>
      </c>
      <c r="G11" s="14">
        <v>2</v>
      </c>
      <c r="H11" s="14"/>
      <c r="I11" s="14">
        <v>2</v>
      </c>
      <c r="J11" s="14">
        <f>SUM(F11:I11)</f>
        <v>11</v>
      </c>
      <c r="K11" s="14"/>
      <c r="L11" s="13">
        <v>3401220</v>
      </c>
      <c r="M11" s="14">
        <f>J11*C11</f>
        <v>88</v>
      </c>
      <c r="N11" s="41"/>
    </row>
    <row r="12" spans="1:15" s="15" customFormat="1" ht="23.45" customHeight="1">
      <c r="A12" s="203" t="s">
        <v>372</v>
      </c>
      <c r="B12" s="204" t="s">
        <v>393</v>
      </c>
      <c r="C12" s="204">
        <v>7</v>
      </c>
      <c r="D12" s="205" t="s">
        <v>373</v>
      </c>
      <c r="E12" s="206"/>
      <c r="F12" s="207">
        <v>12</v>
      </c>
      <c r="G12" s="207">
        <v>6</v>
      </c>
      <c r="H12" s="207"/>
      <c r="I12" s="207">
        <v>1</v>
      </c>
      <c r="J12" s="207">
        <f>SUM(F12:I12)</f>
        <v>19</v>
      </c>
      <c r="K12" s="207"/>
      <c r="L12" s="204">
        <v>3401220</v>
      </c>
      <c r="M12" s="207">
        <f>J12*C12</f>
        <v>133</v>
      </c>
      <c r="N12" s="208"/>
    </row>
    <row r="13" spans="1:15" s="15" customFormat="1" ht="23.45" customHeight="1">
      <c r="A13" s="12" t="s">
        <v>374</v>
      </c>
      <c r="B13" s="13" t="s">
        <v>394</v>
      </c>
      <c r="C13" s="13">
        <v>17</v>
      </c>
      <c r="D13" s="201" t="s">
        <v>369</v>
      </c>
      <c r="E13" s="14"/>
      <c r="F13" s="14">
        <v>10</v>
      </c>
      <c r="G13" s="14">
        <v>3</v>
      </c>
      <c r="H13" s="14"/>
      <c r="I13" s="14"/>
      <c r="J13" s="14">
        <f>SUM(F13:I13)</f>
        <v>13</v>
      </c>
      <c r="K13" s="14"/>
      <c r="L13" s="13">
        <v>3401220</v>
      </c>
      <c r="M13" s="14">
        <f>J13*C13</f>
        <v>221</v>
      </c>
      <c r="N13" s="41"/>
    </row>
    <row r="14" spans="1:15" s="15" customFormat="1" ht="23.45" customHeight="1">
      <c r="A14" s="12" t="s">
        <v>372</v>
      </c>
      <c r="B14" s="204" t="s">
        <v>395</v>
      </c>
      <c r="C14" s="204">
        <v>13</v>
      </c>
      <c r="D14" s="205" t="s">
        <v>375</v>
      </c>
      <c r="E14" s="209"/>
      <c r="F14" s="207">
        <v>12</v>
      </c>
      <c r="G14" s="207">
        <v>6</v>
      </c>
      <c r="H14" s="207"/>
      <c r="I14" s="207">
        <v>1</v>
      </c>
      <c r="J14" s="207">
        <f t="shared" ref="J14:J68" si="0">SUM(F14:I14)</f>
        <v>19</v>
      </c>
      <c r="K14" s="207"/>
      <c r="L14" s="204">
        <v>3401220</v>
      </c>
      <c r="M14" s="207">
        <f t="shared" ref="M14:M68" si="1">J14*C14</f>
        <v>247</v>
      </c>
      <c r="N14" s="208"/>
    </row>
    <row r="15" spans="1:15" s="15" customFormat="1" ht="23.45" customHeight="1">
      <c r="A15" s="12" t="s">
        <v>374</v>
      </c>
      <c r="B15" s="13" t="s">
        <v>396</v>
      </c>
      <c r="C15" s="13">
        <v>7</v>
      </c>
      <c r="D15" s="201" t="s">
        <v>376</v>
      </c>
      <c r="E15" s="14"/>
      <c r="F15" s="14">
        <v>15</v>
      </c>
      <c r="G15" s="14">
        <v>5</v>
      </c>
      <c r="H15" s="14"/>
      <c r="I15" s="14">
        <v>4</v>
      </c>
      <c r="J15" s="14">
        <f>SUM(F15:I15)</f>
        <v>24</v>
      </c>
      <c r="K15" s="14"/>
      <c r="L15" s="13">
        <v>3401220</v>
      </c>
      <c r="M15" s="14">
        <f>J15*C15</f>
        <v>168</v>
      </c>
      <c r="N15" s="41"/>
    </row>
    <row r="16" spans="1:15" s="15" customFormat="1" ht="23.45" customHeight="1">
      <c r="A16" s="12" t="s">
        <v>374</v>
      </c>
      <c r="B16" s="13" t="s">
        <v>397</v>
      </c>
      <c r="C16" s="13">
        <v>17</v>
      </c>
      <c r="D16" s="201" t="s">
        <v>369</v>
      </c>
      <c r="E16" s="14"/>
      <c r="F16" s="14">
        <v>10</v>
      </c>
      <c r="G16" s="14">
        <v>3</v>
      </c>
      <c r="H16" s="14"/>
      <c r="I16" s="14"/>
      <c r="J16" s="14">
        <f>SUM(F16:I16)</f>
        <v>13</v>
      </c>
      <c r="K16" s="14"/>
      <c r="L16" s="13">
        <v>3401220</v>
      </c>
      <c r="M16" s="14">
        <f>J16*C16</f>
        <v>221</v>
      </c>
      <c r="N16" s="41"/>
    </row>
    <row r="17" spans="1:14" s="15" customFormat="1" ht="23.45" customHeight="1">
      <c r="A17" s="12" t="s">
        <v>374</v>
      </c>
      <c r="B17" s="13" t="s">
        <v>398</v>
      </c>
      <c r="C17" s="13">
        <v>13</v>
      </c>
      <c r="D17" s="201" t="s">
        <v>369</v>
      </c>
      <c r="E17" s="14"/>
      <c r="F17" s="14">
        <v>15</v>
      </c>
      <c r="G17" s="14">
        <v>5</v>
      </c>
      <c r="H17" s="14"/>
      <c r="I17" s="14">
        <v>4</v>
      </c>
      <c r="J17" s="14">
        <f>SUM(F17:I17)</f>
        <v>24</v>
      </c>
      <c r="K17" s="14"/>
      <c r="L17" s="13">
        <v>3401220</v>
      </c>
      <c r="M17" s="14">
        <f>J17*C17</f>
        <v>312</v>
      </c>
      <c r="N17" s="41"/>
    </row>
    <row r="18" spans="1:14" s="15" customFormat="1" ht="23.45" customHeight="1">
      <c r="A18" s="12" t="s">
        <v>372</v>
      </c>
      <c r="B18" s="13" t="s">
        <v>399</v>
      </c>
      <c r="C18" s="13">
        <v>7</v>
      </c>
      <c r="D18" s="201" t="s">
        <v>377</v>
      </c>
      <c r="E18" s="209"/>
      <c r="F18" s="14">
        <v>12</v>
      </c>
      <c r="G18" s="14">
        <v>6</v>
      </c>
      <c r="H18" s="14"/>
      <c r="I18" s="14">
        <v>1</v>
      </c>
      <c r="J18" s="14">
        <f t="shared" si="0"/>
        <v>19</v>
      </c>
      <c r="K18" s="14"/>
      <c r="L18" s="13">
        <v>3401220</v>
      </c>
      <c r="M18" s="14">
        <f t="shared" si="1"/>
        <v>133</v>
      </c>
      <c r="N18" s="41"/>
    </row>
    <row r="19" spans="1:14" s="15" customFormat="1" ht="23.45" customHeight="1">
      <c r="A19" s="12" t="s">
        <v>144</v>
      </c>
      <c r="B19" s="13" t="s">
        <v>400</v>
      </c>
      <c r="C19" s="13">
        <v>14</v>
      </c>
      <c r="D19" s="201" t="s">
        <v>378</v>
      </c>
      <c r="E19" s="209"/>
      <c r="F19" s="14">
        <v>12</v>
      </c>
      <c r="G19" s="14">
        <v>6</v>
      </c>
      <c r="H19" s="14"/>
      <c r="I19" s="14">
        <v>1</v>
      </c>
      <c r="J19" s="14">
        <f t="shared" si="0"/>
        <v>19</v>
      </c>
      <c r="K19" s="14"/>
      <c r="L19" s="13">
        <v>3401220</v>
      </c>
      <c r="M19" s="14">
        <f t="shared" si="1"/>
        <v>266</v>
      </c>
      <c r="N19" s="41"/>
    </row>
    <row r="20" spans="1:14" s="15" customFormat="1" ht="23.45" customHeight="1">
      <c r="A20" s="12" t="s">
        <v>372</v>
      </c>
      <c r="B20" s="13" t="s">
        <v>278</v>
      </c>
      <c r="C20" s="13">
        <v>15</v>
      </c>
      <c r="D20" s="201" t="s">
        <v>379</v>
      </c>
      <c r="E20" s="209"/>
      <c r="F20" s="14">
        <v>8</v>
      </c>
      <c r="G20" s="14">
        <v>5</v>
      </c>
      <c r="H20" s="14"/>
      <c r="I20" s="14">
        <v>1</v>
      </c>
      <c r="J20" s="14">
        <f t="shared" si="0"/>
        <v>14</v>
      </c>
      <c r="K20" s="14"/>
      <c r="L20" s="13">
        <v>3401220</v>
      </c>
      <c r="M20" s="14">
        <f t="shared" si="1"/>
        <v>210</v>
      </c>
      <c r="N20" s="41"/>
    </row>
    <row r="21" spans="1:14" s="15" customFormat="1" ht="23.45" customHeight="1">
      <c r="A21" s="12" t="s">
        <v>374</v>
      </c>
      <c r="B21" s="13" t="s">
        <v>278</v>
      </c>
      <c r="C21" s="13">
        <v>15</v>
      </c>
      <c r="D21" s="201" t="s">
        <v>379</v>
      </c>
      <c r="E21" s="14"/>
      <c r="F21" s="14">
        <v>20</v>
      </c>
      <c r="G21" s="14">
        <v>6</v>
      </c>
      <c r="H21" s="14"/>
      <c r="I21" s="14">
        <v>4</v>
      </c>
      <c r="J21" s="14">
        <f>SUM(F21:I21)</f>
        <v>30</v>
      </c>
      <c r="K21" s="14"/>
      <c r="L21" s="13">
        <v>3401220</v>
      </c>
      <c r="M21" s="14">
        <f>J21*C21</f>
        <v>450</v>
      </c>
      <c r="N21" s="41"/>
    </row>
    <row r="22" spans="1:14" s="15" customFormat="1" ht="23.45" customHeight="1">
      <c r="A22" s="12" t="s">
        <v>380</v>
      </c>
      <c r="B22" s="13" t="s">
        <v>401</v>
      </c>
      <c r="C22" s="13">
        <v>15</v>
      </c>
      <c r="D22" s="201" t="s">
        <v>369</v>
      </c>
      <c r="E22" s="14"/>
      <c r="F22" s="14">
        <v>10</v>
      </c>
      <c r="G22" s="14">
        <v>3</v>
      </c>
      <c r="H22" s="14"/>
      <c r="I22" s="14"/>
      <c r="J22" s="14">
        <f>SUM(F22:I22)</f>
        <v>13</v>
      </c>
      <c r="K22" s="14"/>
      <c r="L22" s="13">
        <v>3401220</v>
      </c>
      <c r="M22" s="14">
        <f>J22*C22</f>
        <v>195</v>
      </c>
      <c r="N22" s="41"/>
    </row>
    <row r="23" spans="1:14" s="15" customFormat="1" ht="23.45" customHeight="1">
      <c r="A23" s="12" t="s">
        <v>381</v>
      </c>
      <c r="B23" s="13" t="s">
        <v>402</v>
      </c>
      <c r="C23" s="13">
        <v>13</v>
      </c>
      <c r="D23" s="201" t="s">
        <v>369</v>
      </c>
      <c r="E23" s="209"/>
      <c r="F23" s="14">
        <v>6</v>
      </c>
      <c r="G23" s="14">
        <v>2</v>
      </c>
      <c r="H23" s="14"/>
      <c r="I23" s="14"/>
      <c r="J23" s="14">
        <f>SUM(F23:I23)</f>
        <v>8</v>
      </c>
      <c r="K23" s="14"/>
      <c r="L23" s="13">
        <v>3401220</v>
      </c>
      <c r="M23" s="14">
        <f>J23*C23</f>
        <v>104</v>
      </c>
      <c r="N23" s="41"/>
    </row>
    <row r="24" spans="1:14" s="15" customFormat="1" ht="23.45" customHeight="1">
      <c r="A24" s="12" t="s">
        <v>144</v>
      </c>
      <c r="B24" s="13" t="s">
        <v>403</v>
      </c>
      <c r="C24" s="13">
        <v>16</v>
      </c>
      <c r="D24" s="201" t="s">
        <v>382</v>
      </c>
      <c r="E24" s="14"/>
      <c r="F24" s="14">
        <v>10</v>
      </c>
      <c r="G24" s="14">
        <v>3</v>
      </c>
      <c r="H24" s="14"/>
      <c r="I24" s="14"/>
      <c r="J24" s="14">
        <f>SUM(F24:I24)</f>
        <v>13</v>
      </c>
      <c r="K24" s="14"/>
      <c r="L24" s="13">
        <v>3401220</v>
      </c>
      <c r="M24" s="14">
        <f>J24*C24</f>
        <v>208</v>
      </c>
      <c r="N24" s="41"/>
    </row>
    <row r="25" spans="1:14" s="15" customFormat="1" ht="23.45" customHeight="1">
      <c r="A25" s="12" t="s">
        <v>372</v>
      </c>
      <c r="B25" s="13" t="s">
        <v>404</v>
      </c>
      <c r="C25" s="13">
        <v>14</v>
      </c>
      <c r="D25" s="210" t="s">
        <v>382</v>
      </c>
      <c r="E25" s="209"/>
      <c r="F25" s="14">
        <v>10</v>
      </c>
      <c r="G25" s="14">
        <v>6</v>
      </c>
      <c r="H25" s="14"/>
      <c r="I25" s="14">
        <v>1</v>
      </c>
      <c r="J25" s="14">
        <f t="shared" si="0"/>
        <v>17</v>
      </c>
      <c r="K25" s="14"/>
      <c r="L25" s="13">
        <v>3401220</v>
      </c>
      <c r="M25" s="14">
        <f t="shared" si="1"/>
        <v>238</v>
      </c>
      <c r="N25" s="41"/>
    </row>
    <row r="26" spans="1:14" s="15" customFormat="1" ht="23.45" customHeight="1">
      <c r="A26" s="12" t="s">
        <v>368</v>
      </c>
      <c r="B26" s="13" t="s">
        <v>405</v>
      </c>
      <c r="C26" s="13">
        <v>22</v>
      </c>
      <c r="D26" s="201" t="s">
        <v>382</v>
      </c>
      <c r="E26" s="14"/>
      <c r="F26" s="14">
        <v>13</v>
      </c>
      <c r="G26" s="14">
        <v>4</v>
      </c>
      <c r="H26" s="14"/>
      <c r="I26" s="14">
        <v>2</v>
      </c>
      <c r="J26" s="14">
        <f>SUM(F26:I26)</f>
        <v>19</v>
      </c>
      <c r="K26" s="14"/>
      <c r="L26" s="13">
        <v>3401220</v>
      </c>
      <c r="M26" s="14">
        <f>J26*C26</f>
        <v>418</v>
      </c>
      <c r="N26" s="41"/>
    </row>
    <row r="27" spans="1:14" s="15" customFormat="1" ht="23.45" customHeight="1">
      <c r="A27" s="12" t="s">
        <v>371</v>
      </c>
      <c r="B27" s="13" t="s">
        <v>406</v>
      </c>
      <c r="C27" s="13">
        <v>21</v>
      </c>
      <c r="D27" s="201" t="s">
        <v>382</v>
      </c>
      <c r="E27" s="14"/>
      <c r="F27" s="14">
        <v>10</v>
      </c>
      <c r="G27" s="14">
        <v>3</v>
      </c>
      <c r="H27" s="14"/>
      <c r="I27" s="14">
        <v>1</v>
      </c>
      <c r="J27" s="14">
        <f>SUM(F27:I27)</f>
        <v>14</v>
      </c>
      <c r="K27" s="14"/>
      <c r="L27" s="13">
        <v>3401220</v>
      </c>
      <c r="M27" s="14">
        <f>J27*C27</f>
        <v>294</v>
      </c>
      <c r="N27" s="41"/>
    </row>
    <row r="28" spans="1:14" s="15" customFormat="1" ht="23.45" customHeight="1">
      <c r="A28" s="12" t="s">
        <v>144</v>
      </c>
      <c r="B28" s="13" t="s">
        <v>407</v>
      </c>
      <c r="C28" s="13">
        <v>15</v>
      </c>
      <c r="D28" s="201" t="s">
        <v>382</v>
      </c>
      <c r="E28" s="14"/>
      <c r="F28" s="14">
        <v>8</v>
      </c>
      <c r="G28" s="14">
        <v>2</v>
      </c>
      <c r="H28" s="14"/>
      <c r="I28" s="14"/>
      <c r="J28" s="14">
        <f>SUM(F28:I28)</f>
        <v>10</v>
      </c>
      <c r="K28" s="14"/>
      <c r="L28" s="13">
        <v>3401220</v>
      </c>
      <c r="M28" s="14">
        <f>J28*C28</f>
        <v>150</v>
      </c>
      <c r="N28" s="41"/>
    </row>
    <row r="29" spans="1:14" s="15" customFormat="1" ht="23.45" customHeight="1">
      <c r="A29" s="12" t="s">
        <v>372</v>
      </c>
      <c r="B29" s="13" t="s">
        <v>408</v>
      </c>
      <c r="C29" s="13">
        <v>9</v>
      </c>
      <c r="D29" s="210" t="s">
        <v>382</v>
      </c>
      <c r="E29" s="209"/>
      <c r="F29" s="14">
        <v>10</v>
      </c>
      <c r="G29" s="14">
        <v>6</v>
      </c>
      <c r="H29" s="14"/>
      <c r="I29" s="14">
        <v>1</v>
      </c>
      <c r="J29" s="14">
        <f t="shared" si="0"/>
        <v>17</v>
      </c>
      <c r="K29" s="14"/>
      <c r="L29" s="13">
        <v>3401220</v>
      </c>
      <c r="M29" s="14">
        <f t="shared" si="1"/>
        <v>153</v>
      </c>
      <c r="N29" s="41"/>
    </row>
    <row r="30" spans="1:14" s="15" customFormat="1" ht="23.45" customHeight="1">
      <c r="A30" s="12" t="s">
        <v>372</v>
      </c>
      <c r="B30" s="200" t="s">
        <v>409</v>
      </c>
      <c r="C30" s="200">
        <v>23</v>
      </c>
      <c r="D30" s="210" t="s">
        <v>383</v>
      </c>
      <c r="E30" s="209"/>
      <c r="F30" s="211">
        <v>10</v>
      </c>
      <c r="G30" s="211">
        <v>4</v>
      </c>
      <c r="H30" s="211"/>
      <c r="I30" s="14"/>
      <c r="J30" s="14">
        <f t="shared" si="0"/>
        <v>14</v>
      </c>
      <c r="K30" s="211"/>
      <c r="L30" s="200">
        <v>3401220</v>
      </c>
      <c r="M30" s="211">
        <f t="shared" si="1"/>
        <v>322</v>
      </c>
      <c r="N30" s="212"/>
    </row>
    <row r="31" spans="1:14" s="15" customFormat="1" ht="23.45" customHeight="1">
      <c r="A31" s="12" t="s">
        <v>372</v>
      </c>
      <c r="B31" s="13" t="s">
        <v>410</v>
      </c>
      <c r="C31" s="13">
        <v>21</v>
      </c>
      <c r="D31" s="201" t="s">
        <v>383</v>
      </c>
      <c r="E31" s="209"/>
      <c r="F31" s="14">
        <v>10</v>
      </c>
      <c r="G31" s="14">
        <v>4</v>
      </c>
      <c r="H31" s="14"/>
      <c r="I31" s="14"/>
      <c r="J31" s="14">
        <f t="shared" si="0"/>
        <v>14</v>
      </c>
      <c r="K31" s="14"/>
      <c r="L31" s="13">
        <v>3401220</v>
      </c>
      <c r="M31" s="14">
        <f t="shared" si="1"/>
        <v>294</v>
      </c>
      <c r="N31" s="41"/>
    </row>
    <row r="32" spans="1:14" s="15" customFormat="1" ht="23.45" customHeight="1">
      <c r="A32" s="12" t="s">
        <v>144</v>
      </c>
      <c r="B32" s="13" t="s">
        <v>411</v>
      </c>
      <c r="C32" s="13">
        <v>16</v>
      </c>
      <c r="D32" s="201" t="s">
        <v>383</v>
      </c>
      <c r="E32" s="14"/>
      <c r="F32" s="14">
        <v>10</v>
      </c>
      <c r="G32" s="14">
        <v>3</v>
      </c>
      <c r="H32" s="14"/>
      <c r="I32" s="14"/>
      <c r="J32" s="14">
        <f>SUM(F32:I32)</f>
        <v>13</v>
      </c>
      <c r="K32" s="14"/>
      <c r="L32" s="13">
        <v>3401220</v>
      </c>
      <c r="M32" s="14">
        <f>J32*C32</f>
        <v>208</v>
      </c>
      <c r="N32" s="41"/>
    </row>
    <row r="33" spans="1:14" s="15" customFormat="1" ht="23.45" customHeight="1">
      <c r="A33" s="12" t="s">
        <v>368</v>
      </c>
      <c r="B33" s="13" t="s">
        <v>412</v>
      </c>
      <c r="C33" s="13">
        <v>11</v>
      </c>
      <c r="D33" s="201" t="s">
        <v>383</v>
      </c>
      <c r="E33" s="14"/>
      <c r="F33" s="14">
        <v>14</v>
      </c>
      <c r="G33" s="14">
        <v>4</v>
      </c>
      <c r="H33" s="14"/>
      <c r="I33" s="14">
        <v>2</v>
      </c>
      <c r="J33" s="14">
        <f>SUM(F33:I33)</f>
        <v>20</v>
      </c>
      <c r="K33" s="14"/>
      <c r="L33" s="13">
        <v>3401220</v>
      </c>
      <c r="M33" s="14">
        <f>J33*C33</f>
        <v>220</v>
      </c>
      <c r="N33" s="41"/>
    </row>
    <row r="34" spans="1:14" s="15" customFormat="1" ht="23.45" customHeight="1">
      <c r="A34" s="12" t="s">
        <v>372</v>
      </c>
      <c r="B34" s="204" t="s">
        <v>413</v>
      </c>
      <c r="C34" s="204">
        <v>17</v>
      </c>
      <c r="D34" s="205" t="s">
        <v>369</v>
      </c>
      <c r="E34" s="209"/>
      <c r="F34" s="207">
        <v>12</v>
      </c>
      <c r="G34" s="207">
        <v>4</v>
      </c>
      <c r="H34" s="207"/>
      <c r="I34" s="14">
        <v>1</v>
      </c>
      <c r="J34" s="14">
        <f t="shared" si="0"/>
        <v>17</v>
      </c>
      <c r="K34" s="207"/>
      <c r="L34" s="204">
        <v>3401220</v>
      </c>
      <c r="M34" s="207">
        <f t="shared" si="1"/>
        <v>289</v>
      </c>
      <c r="N34" s="208"/>
    </row>
    <row r="35" spans="1:14" s="15" customFormat="1" ht="23.45" customHeight="1">
      <c r="A35" s="12" t="s">
        <v>384</v>
      </c>
      <c r="B35" s="13" t="s">
        <v>414</v>
      </c>
      <c r="C35" s="13">
        <v>14</v>
      </c>
      <c r="D35" s="201" t="s">
        <v>369</v>
      </c>
      <c r="E35" s="14"/>
      <c r="F35" s="14">
        <v>10</v>
      </c>
      <c r="G35" s="14">
        <v>2</v>
      </c>
      <c r="H35" s="14"/>
      <c r="I35" s="14">
        <v>1</v>
      </c>
      <c r="J35" s="14">
        <f>SUM(F35:I35)</f>
        <v>13</v>
      </c>
      <c r="K35" s="14"/>
      <c r="L35" s="13">
        <v>3401220</v>
      </c>
      <c r="M35" s="14">
        <f>J35*C35</f>
        <v>182</v>
      </c>
      <c r="N35" s="41"/>
    </row>
    <row r="36" spans="1:14" s="15" customFormat="1" ht="23.45" customHeight="1">
      <c r="A36" s="12" t="s">
        <v>372</v>
      </c>
      <c r="B36" s="204" t="s">
        <v>415</v>
      </c>
      <c r="C36" s="204">
        <v>2</v>
      </c>
      <c r="D36" s="205" t="s">
        <v>385</v>
      </c>
      <c r="E36" s="209"/>
      <c r="F36" s="207">
        <v>12</v>
      </c>
      <c r="G36" s="207"/>
      <c r="H36" s="207"/>
      <c r="I36" s="14"/>
      <c r="J36" s="14">
        <f>SUM(F36:I36)</f>
        <v>12</v>
      </c>
      <c r="K36" s="207"/>
      <c r="L36" s="13">
        <v>3401220</v>
      </c>
      <c r="M36" s="207">
        <f t="shared" si="1"/>
        <v>24</v>
      </c>
      <c r="N36" s="208"/>
    </row>
    <row r="37" spans="1:14" s="15" customFormat="1" ht="23.45" customHeight="1">
      <c r="A37" s="12" t="s">
        <v>368</v>
      </c>
      <c r="B37" s="13" t="s">
        <v>416</v>
      </c>
      <c r="C37" s="13">
        <v>19</v>
      </c>
      <c r="D37" s="201" t="s">
        <v>369</v>
      </c>
      <c r="E37" s="14"/>
      <c r="F37" s="14">
        <v>14</v>
      </c>
      <c r="G37" s="14">
        <v>4</v>
      </c>
      <c r="H37" s="14"/>
      <c r="I37" s="14">
        <v>2</v>
      </c>
      <c r="J37" s="14">
        <f>SUM(F37:I37)</f>
        <v>20</v>
      </c>
      <c r="K37" s="14"/>
      <c r="L37" s="13">
        <v>3401220</v>
      </c>
      <c r="M37" s="14">
        <f>J37*C37</f>
        <v>380</v>
      </c>
      <c r="N37" s="41"/>
    </row>
    <row r="38" spans="1:14" s="15" customFormat="1" ht="23.45" customHeight="1">
      <c r="A38" s="12" t="s">
        <v>372</v>
      </c>
      <c r="B38" s="13" t="s">
        <v>417</v>
      </c>
      <c r="C38" s="13">
        <v>19</v>
      </c>
      <c r="D38" s="201" t="s">
        <v>370</v>
      </c>
      <c r="E38" s="209"/>
      <c r="F38" s="14">
        <v>12</v>
      </c>
      <c r="G38" s="14">
        <v>4</v>
      </c>
      <c r="H38" s="14"/>
      <c r="I38" s="14">
        <v>1</v>
      </c>
      <c r="J38" s="14">
        <f t="shared" si="0"/>
        <v>17</v>
      </c>
      <c r="K38" s="14"/>
      <c r="L38" s="13">
        <v>3401220</v>
      </c>
      <c r="M38" s="14">
        <f t="shared" si="1"/>
        <v>323</v>
      </c>
      <c r="N38" s="41"/>
    </row>
    <row r="39" spans="1:14" s="15" customFormat="1" ht="23.45" customHeight="1">
      <c r="A39" s="12" t="s">
        <v>384</v>
      </c>
      <c r="B39" s="13" t="s">
        <v>418</v>
      </c>
      <c r="C39" s="13">
        <v>21</v>
      </c>
      <c r="D39" s="201" t="s">
        <v>369</v>
      </c>
      <c r="E39" s="14"/>
      <c r="F39" s="14">
        <v>10</v>
      </c>
      <c r="G39" s="14">
        <v>2</v>
      </c>
      <c r="H39" s="14"/>
      <c r="I39" s="14">
        <v>1</v>
      </c>
      <c r="J39" s="14">
        <f>SUM(F39:I39)</f>
        <v>13</v>
      </c>
      <c r="K39" s="14"/>
      <c r="L39" s="13">
        <v>3401220</v>
      </c>
      <c r="M39" s="14">
        <f>J39*C39</f>
        <v>273</v>
      </c>
      <c r="N39" s="41"/>
    </row>
    <row r="40" spans="1:14" s="15" customFormat="1" ht="23.45" customHeight="1">
      <c r="A40" s="12" t="s">
        <v>368</v>
      </c>
      <c r="B40" s="13" t="s">
        <v>419</v>
      </c>
      <c r="C40" s="13">
        <v>2</v>
      </c>
      <c r="D40" s="201" t="s">
        <v>385</v>
      </c>
      <c r="E40" s="14"/>
      <c r="F40" s="14">
        <v>14</v>
      </c>
      <c r="G40" s="14"/>
      <c r="H40" s="14"/>
      <c r="I40" s="14"/>
      <c r="J40" s="14">
        <f>SUM(F40:I40)</f>
        <v>14</v>
      </c>
      <c r="K40" s="14"/>
      <c r="L40" s="13">
        <v>3401220</v>
      </c>
      <c r="M40" s="14">
        <f>J40*C40</f>
        <v>28</v>
      </c>
      <c r="N40" s="41"/>
    </row>
    <row r="41" spans="1:14" s="15" customFormat="1" ht="23.45" customHeight="1">
      <c r="A41" s="12" t="s">
        <v>372</v>
      </c>
      <c r="B41" s="13" t="s">
        <v>420</v>
      </c>
      <c r="C41" s="13">
        <v>21</v>
      </c>
      <c r="D41" s="201" t="s">
        <v>382</v>
      </c>
      <c r="E41" s="209"/>
      <c r="F41" s="14">
        <v>12</v>
      </c>
      <c r="G41" s="14">
        <v>4</v>
      </c>
      <c r="H41" s="14"/>
      <c r="I41" s="14">
        <v>1</v>
      </c>
      <c r="J41" s="14">
        <f t="shared" si="0"/>
        <v>17</v>
      </c>
      <c r="K41" s="14"/>
      <c r="L41" s="13">
        <v>3401220</v>
      </c>
      <c r="M41" s="14">
        <f t="shared" si="1"/>
        <v>357</v>
      </c>
      <c r="N41" s="41"/>
    </row>
    <row r="42" spans="1:14" s="15" customFormat="1" ht="23.45" customHeight="1">
      <c r="A42" s="12" t="s">
        <v>368</v>
      </c>
      <c r="B42" s="13" t="s">
        <v>421</v>
      </c>
      <c r="C42" s="13">
        <v>20</v>
      </c>
      <c r="D42" s="201" t="s">
        <v>370</v>
      </c>
      <c r="E42" s="14"/>
      <c r="F42" s="14">
        <v>14</v>
      </c>
      <c r="G42" s="14">
        <v>4</v>
      </c>
      <c r="H42" s="14"/>
      <c r="I42" s="14">
        <v>2</v>
      </c>
      <c r="J42" s="14">
        <f>SUM(F42:I42)</f>
        <v>20</v>
      </c>
      <c r="K42" s="14"/>
      <c r="L42" s="13">
        <v>3401220</v>
      </c>
      <c r="M42" s="14">
        <f>J42*C42</f>
        <v>400</v>
      </c>
      <c r="N42" s="41"/>
    </row>
    <row r="43" spans="1:14" s="15" customFormat="1" ht="23.45" customHeight="1">
      <c r="A43" s="12" t="s">
        <v>384</v>
      </c>
      <c r="B43" s="13" t="s">
        <v>422</v>
      </c>
      <c r="C43" s="13">
        <v>21</v>
      </c>
      <c r="D43" s="201" t="s">
        <v>378</v>
      </c>
      <c r="E43" s="14"/>
      <c r="F43" s="14">
        <v>10</v>
      </c>
      <c r="G43" s="14">
        <v>2</v>
      </c>
      <c r="H43" s="14"/>
      <c r="I43" s="14">
        <v>1</v>
      </c>
      <c r="J43" s="14">
        <f>SUM(F43:I43)</f>
        <v>13</v>
      </c>
      <c r="K43" s="14"/>
      <c r="L43" s="13">
        <v>3401220</v>
      </c>
      <c r="M43" s="14">
        <f>J43*C43</f>
        <v>273</v>
      </c>
      <c r="N43" s="41"/>
    </row>
    <row r="44" spans="1:14" s="15" customFormat="1" ht="23.45" customHeight="1">
      <c r="A44" s="12" t="s">
        <v>372</v>
      </c>
      <c r="B44" s="13" t="s">
        <v>423</v>
      </c>
      <c r="C44" s="13">
        <v>20</v>
      </c>
      <c r="D44" s="201" t="s">
        <v>386</v>
      </c>
      <c r="E44" s="209"/>
      <c r="F44" s="14">
        <v>12</v>
      </c>
      <c r="G44" s="14">
        <v>4</v>
      </c>
      <c r="H44" s="14"/>
      <c r="I44" s="14">
        <v>1</v>
      </c>
      <c r="J44" s="14">
        <f t="shared" si="0"/>
        <v>17</v>
      </c>
      <c r="K44" s="14"/>
      <c r="L44" s="13">
        <v>3401220</v>
      </c>
      <c r="M44" s="14">
        <f t="shared" si="1"/>
        <v>340</v>
      </c>
      <c r="N44" s="41"/>
    </row>
    <row r="45" spans="1:14" s="15" customFormat="1" ht="23.45" customHeight="1">
      <c r="A45" s="12" t="s">
        <v>368</v>
      </c>
      <c r="B45" s="13" t="s">
        <v>424</v>
      </c>
      <c r="C45" s="13">
        <v>18</v>
      </c>
      <c r="D45" s="201" t="s">
        <v>387</v>
      </c>
      <c r="E45" s="14"/>
      <c r="F45" s="14">
        <v>14</v>
      </c>
      <c r="G45" s="14">
        <v>4</v>
      </c>
      <c r="H45" s="14"/>
      <c r="I45" s="14">
        <v>2</v>
      </c>
      <c r="J45" s="14">
        <f>SUM(F45:I45)</f>
        <v>20</v>
      </c>
      <c r="K45" s="14"/>
      <c r="L45" s="13">
        <v>3401220</v>
      </c>
      <c r="M45" s="14">
        <f>J45*C45</f>
        <v>360</v>
      </c>
      <c r="N45" s="41"/>
    </row>
    <row r="46" spans="1:14" s="15" customFormat="1" ht="23.45" customHeight="1">
      <c r="A46" s="12" t="s">
        <v>384</v>
      </c>
      <c r="B46" s="13" t="s">
        <v>425</v>
      </c>
      <c r="C46" s="13">
        <v>12</v>
      </c>
      <c r="D46" s="201" t="s">
        <v>369</v>
      </c>
      <c r="E46" s="14"/>
      <c r="F46" s="14">
        <v>10</v>
      </c>
      <c r="G46" s="14">
        <v>2</v>
      </c>
      <c r="H46" s="14"/>
      <c r="I46" s="14">
        <v>1</v>
      </c>
      <c r="J46" s="14">
        <f>SUM(F46:I46)</f>
        <v>13</v>
      </c>
      <c r="K46" s="14"/>
      <c r="L46" s="13">
        <v>3401220</v>
      </c>
      <c r="M46" s="14">
        <f>J46*C46</f>
        <v>156</v>
      </c>
      <c r="N46" s="41"/>
    </row>
    <row r="47" spans="1:14" s="15" customFormat="1" ht="23.45" customHeight="1">
      <c r="A47" s="12" t="s">
        <v>372</v>
      </c>
      <c r="B47" s="13" t="s">
        <v>426</v>
      </c>
      <c r="C47" s="13">
        <v>22</v>
      </c>
      <c r="D47" s="201" t="s">
        <v>382</v>
      </c>
      <c r="E47" s="209"/>
      <c r="F47" s="14">
        <v>12</v>
      </c>
      <c r="G47" s="14">
        <v>4</v>
      </c>
      <c r="H47" s="14"/>
      <c r="I47" s="14">
        <v>1</v>
      </c>
      <c r="J47" s="14">
        <f t="shared" si="0"/>
        <v>17</v>
      </c>
      <c r="K47" s="14"/>
      <c r="L47" s="13">
        <v>3401220</v>
      </c>
      <c r="M47" s="14">
        <f t="shared" si="1"/>
        <v>374</v>
      </c>
      <c r="N47" s="41"/>
    </row>
    <row r="48" spans="1:14" s="15" customFormat="1" ht="23.45" customHeight="1">
      <c r="A48" s="12" t="s">
        <v>368</v>
      </c>
      <c r="B48" s="13" t="s">
        <v>427</v>
      </c>
      <c r="C48" s="13">
        <v>23</v>
      </c>
      <c r="D48" s="201" t="s">
        <v>386</v>
      </c>
      <c r="E48" s="14"/>
      <c r="F48" s="14">
        <v>14</v>
      </c>
      <c r="G48" s="14">
        <v>4</v>
      </c>
      <c r="H48" s="14"/>
      <c r="I48" s="14">
        <v>2</v>
      </c>
      <c r="J48" s="14">
        <f>SUM(F48:I48)</f>
        <v>20</v>
      </c>
      <c r="K48" s="14"/>
      <c r="L48" s="13">
        <v>3401220</v>
      </c>
      <c r="M48" s="14">
        <f>J48*C48</f>
        <v>460</v>
      </c>
      <c r="N48" s="41"/>
    </row>
    <row r="49" spans="1:14" s="15" customFormat="1" ht="21" customHeight="1">
      <c r="A49" s="12" t="s">
        <v>384</v>
      </c>
      <c r="B49" s="13" t="s">
        <v>428</v>
      </c>
      <c r="C49" s="13">
        <v>22</v>
      </c>
      <c r="D49" s="201" t="s">
        <v>369</v>
      </c>
      <c r="E49" s="14"/>
      <c r="F49" s="14">
        <v>10</v>
      </c>
      <c r="G49" s="14">
        <v>2</v>
      </c>
      <c r="H49" s="14"/>
      <c r="I49" s="14">
        <v>1</v>
      </c>
      <c r="J49" s="14">
        <f>SUM(F49:I49)</f>
        <v>13</v>
      </c>
      <c r="K49" s="14"/>
      <c r="L49" s="13">
        <v>3401220</v>
      </c>
      <c r="M49" s="14">
        <f>J49*C49</f>
        <v>286</v>
      </c>
      <c r="N49" s="41"/>
    </row>
    <row r="50" spans="1:14" s="15" customFormat="1" ht="21" customHeight="1">
      <c r="A50" s="12" t="s">
        <v>372</v>
      </c>
      <c r="B50" s="13" t="s">
        <v>429</v>
      </c>
      <c r="C50" s="13">
        <v>6</v>
      </c>
      <c r="D50" s="201" t="s">
        <v>369</v>
      </c>
      <c r="E50" s="209"/>
      <c r="F50" s="14">
        <v>12</v>
      </c>
      <c r="G50" s="14">
        <v>4</v>
      </c>
      <c r="H50" s="14"/>
      <c r="I50" s="14">
        <v>1</v>
      </c>
      <c r="J50" s="14">
        <f t="shared" si="0"/>
        <v>17</v>
      </c>
      <c r="K50" s="14"/>
      <c r="L50" s="13">
        <v>3401220</v>
      </c>
      <c r="M50" s="14">
        <f t="shared" si="1"/>
        <v>102</v>
      </c>
      <c r="N50" s="41"/>
    </row>
    <row r="51" spans="1:14" s="15" customFormat="1" ht="21" customHeight="1">
      <c r="A51" s="12" t="s">
        <v>368</v>
      </c>
      <c r="B51" s="13" t="s">
        <v>430</v>
      </c>
      <c r="C51" s="13">
        <v>6</v>
      </c>
      <c r="D51" s="201" t="s">
        <v>369</v>
      </c>
      <c r="E51" s="14"/>
      <c r="F51" s="14">
        <v>14</v>
      </c>
      <c r="G51" s="14">
        <v>4</v>
      </c>
      <c r="H51" s="14"/>
      <c r="I51" s="14">
        <v>2</v>
      </c>
      <c r="J51" s="14">
        <f>SUM(F51:I51)</f>
        <v>20</v>
      </c>
      <c r="K51" s="14"/>
      <c r="L51" s="13">
        <v>3401220</v>
      </c>
      <c r="M51" s="14">
        <f>J51*C51</f>
        <v>120</v>
      </c>
      <c r="N51" s="41"/>
    </row>
    <row r="52" spans="1:14" s="15" customFormat="1" ht="21" customHeight="1">
      <c r="A52" s="12" t="s">
        <v>368</v>
      </c>
      <c r="B52" s="13" t="s">
        <v>431</v>
      </c>
      <c r="C52" s="13">
        <v>2</v>
      </c>
      <c r="D52" s="201" t="s">
        <v>385</v>
      </c>
      <c r="E52" s="14"/>
      <c r="F52" s="14">
        <v>14</v>
      </c>
      <c r="G52" s="14"/>
      <c r="H52" s="14"/>
      <c r="I52" s="14"/>
      <c r="J52" s="14">
        <f>SUM(F52:I52)</f>
        <v>14</v>
      </c>
      <c r="K52" s="14"/>
      <c r="L52" s="13">
        <v>3401220</v>
      </c>
      <c r="M52" s="14">
        <f>J52*C52</f>
        <v>28</v>
      </c>
      <c r="N52" s="41"/>
    </row>
    <row r="53" spans="1:14" s="15" customFormat="1" ht="21" customHeight="1">
      <c r="A53" s="12" t="s">
        <v>384</v>
      </c>
      <c r="B53" s="13" t="s">
        <v>432</v>
      </c>
      <c r="C53" s="13">
        <v>18</v>
      </c>
      <c r="D53" s="201" t="s">
        <v>378</v>
      </c>
      <c r="E53" s="14"/>
      <c r="F53" s="14">
        <v>10</v>
      </c>
      <c r="G53" s="14">
        <v>2</v>
      </c>
      <c r="H53" s="14"/>
      <c r="I53" s="14">
        <v>1</v>
      </c>
      <c r="J53" s="14">
        <f>SUM(F53:I53)</f>
        <v>13</v>
      </c>
      <c r="K53" s="14"/>
      <c r="L53" s="13">
        <v>3401220</v>
      </c>
      <c r="M53" s="14">
        <f>J53*C53</f>
        <v>234</v>
      </c>
      <c r="N53" s="41"/>
    </row>
    <row r="54" spans="1:14" s="15" customFormat="1" ht="21" customHeight="1">
      <c r="A54" s="12" t="s">
        <v>372</v>
      </c>
      <c r="B54" s="13" t="s">
        <v>433</v>
      </c>
      <c r="C54" s="13">
        <v>18</v>
      </c>
      <c r="D54" s="201" t="s">
        <v>382</v>
      </c>
      <c r="E54" s="209"/>
      <c r="F54" s="14">
        <v>12</v>
      </c>
      <c r="G54" s="14">
        <v>4</v>
      </c>
      <c r="H54" s="14"/>
      <c r="I54" s="14">
        <v>1</v>
      </c>
      <c r="J54" s="14">
        <f t="shared" si="0"/>
        <v>17</v>
      </c>
      <c r="K54" s="14"/>
      <c r="L54" s="13">
        <v>3401220</v>
      </c>
      <c r="M54" s="14">
        <f t="shared" si="1"/>
        <v>306</v>
      </c>
      <c r="N54" s="41"/>
    </row>
    <row r="55" spans="1:14" s="15" customFormat="1" ht="21" customHeight="1">
      <c r="A55" s="12" t="s">
        <v>368</v>
      </c>
      <c r="B55" s="13" t="s">
        <v>434</v>
      </c>
      <c r="C55" s="13">
        <v>15</v>
      </c>
      <c r="D55" s="201" t="s">
        <v>388</v>
      </c>
      <c r="E55" s="14"/>
      <c r="F55" s="14">
        <v>14</v>
      </c>
      <c r="G55" s="14">
        <v>4</v>
      </c>
      <c r="H55" s="14"/>
      <c r="I55" s="14">
        <v>2</v>
      </c>
      <c r="J55" s="14">
        <f>SUM(F55:I55)</f>
        <v>20</v>
      </c>
      <c r="K55" s="14"/>
      <c r="L55" s="13">
        <v>3401220</v>
      </c>
      <c r="M55" s="14">
        <f>J55*C55</f>
        <v>300</v>
      </c>
      <c r="N55" s="41"/>
    </row>
    <row r="56" spans="1:14" s="15" customFormat="1" ht="21" customHeight="1">
      <c r="A56" s="12" t="s">
        <v>372</v>
      </c>
      <c r="B56" s="13" t="s">
        <v>435</v>
      </c>
      <c r="C56" s="13">
        <v>2</v>
      </c>
      <c r="D56" s="201" t="s">
        <v>385</v>
      </c>
      <c r="E56" s="209"/>
      <c r="F56" s="14">
        <v>12</v>
      </c>
      <c r="G56" s="14">
        <v>4</v>
      </c>
      <c r="H56" s="14"/>
      <c r="I56" s="14">
        <v>1</v>
      </c>
      <c r="J56" s="14">
        <f t="shared" si="0"/>
        <v>17</v>
      </c>
      <c r="K56" s="14"/>
      <c r="L56" s="13">
        <v>3401220</v>
      </c>
      <c r="M56" s="14">
        <f t="shared" si="1"/>
        <v>34</v>
      </c>
      <c r="N56" s="41"/>
    </row>
    <row r="57" spans="1:14" s="15" customFormat="1" ht="21" customHeight="1">
      <c r="A57" s="12" t="s">
        <v>372</v>
      </c>
      <c r="B57" s="13" t="s">
        <v>436</v>
      </c>
      <c r="C57" s="13">
        <v>21</v>
      </c>
      <c r="D57" s="201" t="s">
        <v>389</v>
      </c>
      <c r="E57" s="209"/>
      <c r="F57" s="14">
        <v>12</v>
      </c>
      <c r="G57" s="14">
        <v>4</v>
      </c>
      <c r="H57" s="14"/>
      <c r="I57" s="14">
        <v>1</v>
      </c>
      <c r="J57" s="14">
        <f t="shared" si="0"/>
        <v>17</v>
      </c>
      <c r="K57" s="14"/>
      <c r="L57" s="13">
        <v>3401220</v>
      </c>
      <c r="M57" s="14">
        <f t="shared" si="1"/>
        <v>357</v>
      </c>
      <c r="N57" s="41"/>
    </row>
    <row r="58" spans="1:14" s="15" customFormat="1" ht="23.45" customHeight="1">
      <c r="A58" s="12" t="s">
        <v>384</v>
      </c>
      <c r="B58" s="13" t="s">
        <v>437</v>
      </c>
      <c r="C58" s="13">
        <v>21</v>
      </c>
      <c r="D58" s="201" t="s">
        <v>386</v>
      </c>
      <c r="E58" s="14"/>
      <c r="F58" s="14">
        <v>10</v>
      </c>
      <c r="G58" s="14">
        <v>2</v>
      </c>
      <c r="H58" s="14"/>
      <c r="I58" s="14">
        <v>1</v>
      </c>
      <c r="J58" s="14">
        <f>SUM(F58:I58)</f>
        <v>13</v>
      </c>
      <c r="K58" s="14"/>
      <c r="L58" s="13">
        <v>3401220</v>
      </c>
      <c r="M58" s="14">
        <f>J58*C58</f>
        <v>273</v>
      </c>
      <c r="N58" s="41"/>
    </row>
    <row r="59" spans="1:14" s="15" customFormat="1" ht="23.45" customHeight="1">
      <c r="A59" s="12" t="s">
        <v>368</v>
      </c>
      <c r="B59" s="13" t="s">
        <v>438</v>
      </c>
      <c r="C59" s="13">
        <v>23</v>
      </c>
      <c r="D59" s="201" t="s">
        <v>386</v>
      </c>
      <c r="E59" s="14"/>
      <c r="F59" s="14">
        <v>14</v>
      </c>
      <c r="G59" s="14">
        <v>4</v>
      </c>
      <c r="H59" s="14"/>
      <c r="I59" s="14">
        <v>2</v>
      </c>
      <c r="J59" s="14">
        <f>SUM(F59:I59)</f>
        <v>20</v>
      </c>
      <c r="K59" s="14"/>
      <c r="L59" s="13">
        <v>3401220</v>
      </c>
      <c r="M59" s="14">
        <f>J59*C59</f>
        <v>460</v>
      </c>
      <c r="N59" s="41"/>
    </row>
    <row r="60" spans="1:14" s="15" customFormat="1" ht="23.45" customHeight="1">
      <c r="A60" s="12" t="s">
        <v>372</v>
      </c>
      <c r="B60" s="13" t="s">
        <v>439</v>
      </c>
      <c r="C60" s="13">
        <v>7</v>
      </c>
      <c r="D60" s="201" t="s">
        <v>389</v>
      </c>
      <c r="E60" s="209"/>
      <c r="F60" s="14">
        <v>12</v>
      </c>
      <c r="G60" s="14">
        <v>4</v>
      </c>
      <c r="H60" s="14"/>
      <c r="I60" s="14">
        <v>1</v>
      </c>
      <c r="J60" s="14">
        <f t="shared" si="0"/>
        <v>17</v>
      </c>
      <c r="K60" s="14"/>
      <c r="L60" s="13">
        <v>3401220</v>
      </c>
      <c r="M60" s="14">
        <f t="shared" si="1"/>
        <v>119</v>
      </c>
      <c r="N60" s="41"/>
    </row>
    <row r="61" spans="1:14" s="15" customFormat="1" ht="23.45" customHeight="1">
      <c r="A61" s="12" t="s">
        <v>384</v>
      </c>
      <c r="B61" s="13" t="s">
        <v>440</v>
      </c>
      <c r="C61" s="13">
        <v>12</v>
      </c>
      <c r="D61" s="201" t="s">
        <v>387</v>
      </c>
      <c r="E61" s="14"/>
      <c r="F61" s="14">
        <v>10</v>
      </c>
      <c r="G61" s="14">
        <v>2</v>
      </c>
      <c r="H61" s="14"/>
      <c r="I61" s="14">
        <v>1</v>
      </c>
      <c r="J61" s="14">
        <f>SUM(F61:I61)</f>
        <v>13</v>
      </c>
      <c r="K61" s="14"/>
      <c r="L61" s="13">
        <v>3401220</v>
      </c>
      <c r="M61" s="14">
        <f>J61*C61</f>
        <v>156</v>
      </c>
      <c r="N61" s="41"/>
    </row>
    <row r="62" spans="1:14" s="15" customFormat="1" ht="23.45" customHeight="1">
      <c r="A62" s="12" t="s">
        <v>372</v>
      </c>
      <c r="B62" s="13" t="s">
        <v>441</v>
      </c>
      <c r="C62" s="13">
        <v>8</v>
      </c>
      <c r="D62" s="201" t="s">
        <v>377</v>
      </c>
      <c r="E62" s="209"/>
      <c r="F62" s="14">
        <v>12</v>
      </c>
      <c r="G62" s="14">
        <v>4</v>
      </c>
      <c r="H62" s="14"/>
      <c r="I62" s="14">
        <v>1</v>
      </c>
      <c r="J62" s="14">
        <f t="shared" si="0"/>
        <v>17</v>
      </c>
      <c r="K62" s="14"/>
      <c r="L62" s="13">
        <v>3401220</v>
      </c>
      <c r="M62" s="14">
        <f t="shared" si="1"/>
        <v>136</v>
      </c>
      <c r="N62" s="41"/>
    </row>
    <row r="63" spans="1:14" s="15" customFormat="1" ht="23.45" customHeight="1">
      <c r="A63" s="12" t="s">
        <v>368</v>
      </c>
      <c r="B63" s="13" t="s">
        <v>442</v>
      </c>
      <c r="C63" s="13">
        <v>19</v>
      </c>
      <c r="D63" s="201" t="s">
        <v>386</v>
      </c>
      <c r="E63" s="14"/>
      <c r="F63" s="14">
        <v>14</v>
      </c>
      <c r="G63" s="14">
        <v>4</v>
      </c>
      <c r="H63" s="14"/>
      <c r="I63" s="14">
        <v>2</v>
      </c>
      <c r="J63" s="14">
        <f>SUM(F63:I63)</f>
        <v>20</v>
      </c>
      <c r="K63" s="14"/>
      <c r="L63" s="13">
        <v>3401220</v>
      </c>
      <c r="M63" s="14">
        <f>J63*C63</f>
        <v>380</v>
      </c>
      <c r="N63" s="41"/>
    </row>
    <row r="64" spans="1:14" s="15" customFormat="1" ht="23.45" customHeight="1">
      <c r="A64" s="12" t="s">
        <v>372</v>
      </c>
      <c r="B64" s="13" t="s">
        <v>443</v>
      </c>
      <c r="C64" s="13">
        <v>14</v>
      </c>
      <c r="D64" s="201" t="s">
        <v>386</v>
      </c>
      <c r="E64" s="213"/>
      <c r="F64" s="14">
        <v>12</v>
      </c>
      <c r="G64" s="14">
        <v>4</v>
      </c>
      <c r="H64" s="14"/>
      <c r="I64" s="14">
        <v>1</v>
      </c>
      <c r="J64" s="14">
        <f t="shared" si="0"/>
        <v>17</v>
      </c>
      <c r="K64" s="14"/>
      <c r="L64" s="13">
        <v>3401220</v>
      </c>
      <c r="M64" s="14">
        <f t="shared" si="1"/>
        <v>238</v>
      </c>
      <c r="N64" s="41"/>
    </row>
    <row r="65" spans="1:14" s="15" customFormat="1" ht="23.45" customHeight="1">
      <c r="A65" s="12" t="s">
        <v>384</v>
      </c>
      <c r="B65" s="13" t="s">
        <v>444</v>
      </c>
      <c r="C65" s="13">
        <v>13</v>
      </c>
      <c r="D65" s="201" t="s">
        <v>382</v>
      </c>
      <c r="E65" s="14"/>
      <c r="F65" s="14">
        <v>10</v>
      </c>
      <c r="G65" s="14">
        <v>2</v>
      </c>
      <c r="H65" s="14"/>
      <c r="I65" s="14">
        <v>1</v>
      </c>
      <c r="J65" s="14">
        <f>SUM(F65:I65)</f>
        <v>13</v>
      </c>
      <c r="K65" s="14"/>
      <c r="L65" s="13">
        <v>3401220</v>
      </c>
      <c r="M65" s="14">
        <f>J65*C65</f>
        <v>169</v>
      </c>
      <c r="N65" s="41"/>
    </row>
    <row r="66" spans="1:14" s="15" customFormat="1" ht="20.45" customHeight="1">
      <c r="A66" s="12" t="s">
        <v>372</v>
      </c>
      <c r="B66" s="13" t="s">
        <v>445</v>
      </c>
      <c r="C66" s="13">
        <v>7</v>
      </c>
      <c r="D66" s="201" t="s">
        <v>369</v>
      </c>
      <c r="E66" s="14"/>
      <c r="F66" s="14">
        <v>12</v>
      </c>
      <c r="G66" s="14">
        <v>4</v>
      </c>
      <c r="H66" s="14"/>
      <c r="I66" s="14">
        <v>1</v>
      </c>
      <c r="J66" s="14">
        <f t="shared" si="0"/>
        <v>17</v>
      </c>
      <c r="K66" s="14"/>
      <c r="L66" s="13">
        <v>3401220</v>
      </c>
      <c r="M66" s="14">
        <f t="shared" si="1"/>
        <v>119</v>
      </c>
      <c r="N66" s="41"/>
    </row>
    <row r="67" spans="1:14" s="15" customFormat="1" ht="20.45" customHeight="1">
      <c r="A67" s="12" t="s">
        <v>384</v>
      </c>
      <c r="B67" s="13" t="s">
        <v>446</v>
      </c>
      <c r="C67" s="13">
        <v>8</v>
      </c>
      <c r="D67" s="201" t="s">
        <v>369</v>
      </c>
      <c r="E67" s="14"/>
      <c r="F67" s="14">
        <v>10</v>
      </c>
      <c r="G67" s="14">
        <v>2</v>
      </c>
      <c r="H67" s="14"/>
      <c r="I67" s="14">
        <v>1</v>
      </c>
      <c r="J67" s="14">
        <f>SUM(F67:I67)</f>
        <v>13</v>
      </c>
      <c r="K67" s="14"/>
      <c r="L67" s="13">
        <v>3401220</v>
      </c>
      <c r="M67" s="14">
        <f>J67*C67</f>
        <v>104</v>
      </c>
      <c r="N67" s="41"/>
    </row>
    <row r="68" spans="1:14" s="15" customFormat="1" ht="20.45" customHeight="1">
      <c r="A68" s="12" t="s">
        <v>368</v>
      </c>
      <c r="B68" s="13" t="s">
        <v>447</v>
      </c>
      <c r="C68" s="13">
        <v>7</v>
      </c>
      <c r="D68" s="201" t="s">
        <v>369</v>
      </c>
      <c r="E68" s="14"/>
      <c r="F68" s="14">
        <v>14</v>
      </c>
      <c r="G68" s="14">
        <v>4</v>
      </c>
      <c r="H68" s="14"/>
      <c r="I68" s="14">
        <v>2</v>
      </c>
      <c r="J68" s="14">
        <f t="shared" si="0"/>
        <v>20</v>
      </c>
      <c r="K68" s="14"/>
      <c r="L68" s="13">
        <v>3401220</v>
      </c>
      <c r="M68" s="14">
        <f t="shared" si="1"/>
        <v>140</v>
      </c>
      <c r="N68" s="41"/>
    </row>
    <row r="69" spans="1:14" s="15" customFormat="1" ht="17.25" customHeight="1">
      <c r="A69" s="214" t="s">
        <v>57</v>
      </c>
      <c r="B69" s="215"/>
      <c r="C69" s="216"/>
      <c r="D69" s="217" t="s">
        <v>390</v>
      </c>
      <c r="E69" s="218"/>
      <c r="F69" s="218"/>
      <c r="G69" s="218"/>
      <c r="H69" s="218"/>
      <c r="I69" s="218"/>
      <c r="J69" s="218"/>
      <c r="K69" s="218"/>
      <c r="L69" s="218"/>
      <c r="M69" s="219"/>
      <c r="N69" s="220"/>
    </row>
    <row r="70" spans="1:14">
      <c r="A70" s="15"/>
      <c r="B70" s="16"/>
      <c r="C70" s="16"/>
      <c r="D70" s="26"/>
      <c r="E70" s="16"/>
      <c r="F70" s="16"/>
      <c r="G70" s="16"/>
      <c r="H70" s="16"/>
      <c r="I70" s="16"/>
      <c r="J70" s="16"/>
      <c r="K70" s="16"/>
      <c r="L70" s="16"/>
      <c r="M70" s="27"/>
      <c r="N70" s="15"/>
    </row>
    <row r="71" spans="1:14">
      <c r="A71" s="372" t="s">
        <v>44</v>
      </c>
      <c r="B71" s="372"/>
      <c r="C71" s="372"/>
      <c r="D71" s="372"/>
      <c r="E71" s="372"/>
      <c r="F71" s="372"/>
      <c r="G71" s="372"/>
      <c r="H71" s="372"/>
      <c r="I71" s="372"/>
      <c r="J71" s="372"/>
      <c r="K71" s="372"/>
      <c r="L71" s="372"/>
      <c r="M71" s="372"/>
      <c r="N71" s="372"/>
    </row>
    <row r="72" spans="1:14">
      <c r="A72" s="15"/>
      <c r="B72" s="16"/>
      <c r="C72" s="70"/>
      <c r="D72" s="71"/>
      <c r="E72" s="70"/>
      <c r="F72" s="70"/>
      <c r="G72" s="16"/>
      <c r="H72" s="16"/>
      <c r="I72" s="16"/>
      <c r="J72" s="16"/>
      <c r="K72" s="16"/>
      <c r="L72" s="16"/>
      <c r="M72" s="27"/>
      <c r="N72" s="15"/>
    </row>
    <row r="73" spans="1:14">
      <c r="A73" s="15"/>
      <c r="B73" s="16"/>
      <c r="C73" s="16"/>
      <c r="D73" s="26"/>
      <c r="E73" s="16"/>
      <c r="F73" s="16"/>
      <c r="G73" s="16"/>
      <c r="H73" s="16"/>
      <c r="I73" s="16"/>
      <c r="J73" s="16"/>
      <c r="K73" s="16"/>
      <c r="L73" s="16"/>
      <c r="M73" s="27"/>
      <c r="N73" s="15"/>
    </row>
    <row r="74" spans="1:14">
      <c r="A74" s="15"/>
      <c r="B74" s="16"/>
      <c r="C74" s="16"/>
      <c r="D74" s="26"/>
      <c r="E74" s="16"/>
      <c r="F74" s="16"/>
      <c r="G74" s="16"/>
      <c r="H74" s="16"/>
      <c r="I74" s="16"/>
      <c r="J74" s="16"/>
      <c r="K74" s="16"/>
      <c r="L74" s="16"/>
      <c r="M74" s="27"/>
      <c r="N74" s="15"/>
    </row>
    <row r="75" spans="1:14">
      <c r="A75" s="15"/>
      <c r="B75" s="16"/>
      <c r="C75" s="16"/>
      <c r="D75" s="26"/>
      <c r="E75" s="16"/>
      <c r="F75" s="16"/>
      <c r="G75" s="16"/>
      <c r="H75" s="16"/>
      <c r="I75" s="16"/>
      <c r="J75" s="16"/>
      <c r="K75" s="16"/>
      <c r="L75" s="16"/>
      <c r="M75" s="27"/>
      <c r="N75" s="15"/>
    </row>
    <row r="76" spans="1:14">
      <c r="A76" s="15"/>
      <c r="B76" s="16"/>
      <c r="C76" s="16"/>
      <c r="D76" s="26"/>
      <c r="E76" s="16"/>
      <c r="F76" s="16"/>
      <c r="G76" s="16"/>
      <c r="H76" s="16"/>
      <c r="I76" s="16"/>
      <c r="J76" s="16"/>
      <c r="K76" s="16"/>
      <c r="L76" s="16"/>
      <c r="M76" s="27"/>
      <c r="N76" s="15"/>
    </row>
    <row r="77" spans="1:14">
      <c r="A77" s="15"/>
      <c r="B77" s="16"/>
      <c r="C77" s="16"/>
      <c r="D77" s="26"/>
      <c r="E77" s="16"/>
      <c r="F77" s="16"/>
      <c r="G77" s="16"/>
      <c r="H77" s="16"/>
      <c r="I77" s="16"/>
      <c r="J77" s="16"/>
      <c r="K77" s="16"/>
      <c r="L77" s="16"/>
      <c r="M77" s="27"/>
      <c r="N77" s="15"/>
    </row>
    <row r="78" spans="1:14">
      <c r="A78" s="15"/>
      <c r="B78" s="16"/>
      <c r="C78" s="16"/>
      <c r="D78" s="26"/>
      <c r="E78" s="16"/>
      <c r="F78" s="16"/>
      <c r="G78" s="16"/>
      <c r="H78" s="16"/>
      <c r="I78" s="16"/>
      <c r="J78" s="16"/>
      <c r="K78" s="16"/>
      <c r="L78" s="16"/>
      <c r="M78" s="27"/>
      <c r="N78" s="15"/>
    </row>
    <row r="79" spans="1:14">
      <c r="A79" s="15"/>
      <c r="B79" s="16"/>
      <c r="C79" s="16"/>
      <c r="D79" s="26"/>
      <c r="E79" s="16"/>
      <c r="F79" s="16"/>
      <c r="G79" s="16"/>
      <c r="H79" s="16"/>
      <c r="I79" s="16"/>
      <c r="J79" s="16"/>
      <c r="K79" s="16"/>
      <c r="L79" s="16"/>
      <c r="M79" s="27"/>
      <c r="N79" s="15"/>
    </row>
    <row r="80" spans="1:14">
      <c r="A80" s="15"/>
      <c r="B80" s="16"/>
      <c r="C80" s="16"/>
      <c r="D80" s="26"/>
      <c r="E80" s="16"/>
      <c r="F80" s="16"/>
      <c r="G80" s="16"/>
      <c r="H80" s="16"/>
      <c r="I80" s="16"/>
      <c r="J80" s="16"/>
      <c r="K80" s="16"/>
      <c r="L80" s="16"/>
      <c r="M80" s="27"/>
      <c r="N80" s="15"/>
    </row>
    <row r="81" spans="1:14">
      <c r="A81" s="15"/>
      <c r="B81" s="16"/>
      <c r="C81" s="16"/>
      <c r="D81" s="26"/>
      <c r="E81" s="16"/>
      <c r="F81" s="16"/>
      <c r="G81" s="16"/>
      <c r="H81" s="16"/>
      <c r="I81" s="16"/>
      <c r="J81" s="16"/>
      <c r="K81" s="16"/>
      <c r="L81" s="16"/>
      <c r="M81" s="27"/>
      <c r="N81" s="15"/>
    </row>
    <row r="82" spans="1:14">
      <c r="A82" s="15"/>
      <c r="B82" s="16"/>
      <c r="C82" s="16"/>
      <c r="D82" s="26"/>
      <c r="E82" s="16"/>
      <c r="F82" s="16"/>
      <c r="G82" s="16"/>
      <c r="H82" s="16"/>
      <c r="I82" s="16"/>
      <c r="J82" s="16"/>
      <c r="K82" s="16"/>
      <c r="L82" s="16"/>
      <c r="M82" s="27"/>
      <c r="N82" s="15"/>
    </row>
    <row r="83" spans="1:14">
      <c r="A83" s="15"/>
      <c r="B83" s="16"/>
      <c r="C83" s="16"/>
      <c r="D83" s="26"/>
      <c r="E83" s="16"/>
      <c r="F83" s="16"/>
      <c r="G83" s="16"/>
      <c r="H83" s="16"/>
      <c r="I83" s="16"/>
      <c r="J83" s="16"/>
      <c r="K83" s="16"/>
      <c r="L83" s="16"/>
      <c r="M83" s="27"/>
      <c r="N83" s="15"/>
    </row>
    <row r="84" spans="1:14">
      <c r="A84" s="15"/>
      <c r="B84" s="16"/>
      <c r="C84" s="16"/>
      <c r="D84" s="26"/>
      <c r="E84" s="16"/>
      <c r="F84" s="16"/>
      <c r="G84" s="16"/>
      <c r="H84" s="16"/>
      <c r="I84" s="16"/>
      <c r="J84" s="16"/>
      <c r="K84" s="16"/>
      <c r="L84" s="16"/>
      <c r="M84" s="27"/>
      <c r="N84" s="15"/>
    </row>
    <row r="85" spans="1:14">
      <c r="A85" s="15"/>
      <c r="B85" s="16"/>
      <c r="C85" s="16"/>
      <c r="D85" s="26"/>
      <c r="E85" s="16"/>
      <c r="F85" s="16"/>
      <c r="G85" s="16"/>
      <c r="H85" s="16"/>
      <c r="I85" s="16"/>
      <c r="J85" s="16"/>
      <c r="K85" s="16"/>
      <c r="L85" s="16"/>
      <c r="M85" s="27"/>
      <c r="N85" s="15"/>
    </row>
    <row r="86" spans="1:14">
      <c r="A86" s="15"/>
      <c r="B86" s="16"/>
      <c r="C86" s="16"/>
      <c r="D86" s="26"/>
      <c r="E86" s="16"/>
      <c r="F86" s="16"/>
      <c r="G86" s="16"/>
      <c r="H86" s="16"/>
      <c r="I86" s="16"/>
      <c r="J86" s="16"/>
      <c r="K86" s="16"/>
      <c r="L86" s="16"/>
      <c r="M86" s="27"/>
      <c r="N86" s="15"/>
    </row>
    <row r="87" spans="1:14">
      <c r="A87" s="15"/>
      <c r="B87" s="16"/>
      <c r="C87" s="16"/>
      <c r="D87" s="26"/>
      <c r="E87" s="16"/>
      <c r="F87" s="16"/>
      <c r="G87" s="16"/>
      <c r="H87" s="16"/>
      <c r="I87" s="16"/>
      <c r="J87" s="16"/>
      <c r="K87" s="16"/>
      <c r="L87" s="16"/>
      <c r="M87" s="27"/>
      <c r="N87" s="15"/>
    </row>
    <row r="88" spans="1:14">
      <c r="A88" s="15"/>
      <c r="B88" s="16"/>
      <c r="C88" s="16"/>
      <c r="D88" s="26"/>
      <c r="E88" s="16"/>
      <c r="F88" s="16"/>
      <c r="G88" s="16"/>
      <c r="H88" s="16"/>
      <c r="I88" s="16"/>
      <c r="J88" s="16"/>
      <c r="K88" s="16"/>
      <c r="L88" s="16"/>
      <c r="M88" s="27"/>
      <c r="N88" s="15"/>
    </row>
    <row r="89" spans="1:14">
      <c r="A89" s="15"/>
      <c r="B89" s="16"/>
      <c r="C89" s="16"/>
      <c r="D89" s="26"/>
      <c r="E89" s="16"/>
      <c r="F89" s="16"/>
      <c r="G89" s="16"/>
      <c r="H89" s="16"/>
      <c r="I89" s="16"/>
      <c r="J89" s="16"/>
      <c r="K89" s="16"/>
      <c r="L89" s="16"/>
      <c r="M89" s="27"/>
      <c r="N89" s="15"/>
    </row>
    <row r="90" spans="1:14">
      <c r="A90" s="15"/>
      <c r="B90" s="16"/>
      <c r="C90" s="16"/>
      <c r="D90" s="26"/>
      <c r="E90" s="16"/>
      <c r="F90" s="16"/>
      <c r="G90" s="16"/>
      <c r="H90" s="16"/>
      <c r="I90" s="16"/>
      <c r="J90" s="16"/>
      <c r="K90" s="16"/>
      <c r="L90" s="16"/>
      <c r="M90" s="27"/>
      <c r="N90" s="15"/>
    </row>
    <row r="91" spans="1:14">
      <c r="A91" s="15"/>
      <c r="B91" s="16"/>
      <c r="C91" s="16"/>
      <c r="D91" s="26"/>
      <c r="E91" s="16"/>
      <c r="F91" s="16"/>
      <c r="G91" s="16"/>
      <c r="H91" s="16"/>
      <c r="I91" s="16"/>
      <c r="J91" s="16"/>
      <c r="K91" s="16"/>
      <c r="L91" s="16"/>
      <c r="M91" s="27"/>
      <c r="N91" s="15"/>
    </row>
    <row r="92" spans="1:14">
      <c r="A92" s="15"/>
      <c r="B92" s="16"/>
      <c r="C92" s="16"/>
      <c r="D92" s="26"/>
      <c r="E92" s="16"/>
      <c r="F92" s="16"/>
      <c r="G92" s="16"/>
      <c r="H92" s="16"/>
      <c r="I92" s="16"/>
      <c r="J92" s="16"/>
      <c r="K92" s="16"/>
      <c r="L92" s="16"/>
      <c r="M92" s="27"/>
      <c r="N92" s="15"/>
    </row>
    <row r="93" spans="1:14">
      <c r="A93" s="15"/>
      <c r="B93" s="16"/>
      <c r="C93" s="16"/>
      <c r="D93" s="26"/>
      <c r="E93" s="16"/>
      <c r="F93" s="16"/>
      <c r="G93" s="16"/>
      <c r="H93" s="16"/>
      <c r="I93" s="16"/>
      <c r="J93" s="16"/>
      <c r="K93" s="16"/>
      <c r="L93" s="16"/>
      <c r="M93" s="27"/>
      <c r="N93" s="15"/>
    </row>
    <row r="94" spans="1:14">
      <c r="A94" s="15"/>
      <c r="B94" s="16"/>
      <c r="C94" s="16"/>
      <c r="D94" s="26"/>
      <c r="E94" s="16"/>
      <c r="F94" s="16"/>
      <c r="G94" s="16"/>
      <c r="H94" s="16"/>
      <c r="I94" s="16"/>
      <c r="J94" s="16"/>
      <c r="K94" s="16"/>
      <c r="L94" s="16"/>
      <c r="M94" s="27"/>
      <c r="N94" s="15"/>
    </row>
    <row r="95" spans="1:14">
      <c r="A95" s="15"/>
      <c r="B95" s="16"/>
      <c r="C95" s="16"/>
      <c r="D95" s="26"/>
      <c r="E95" s="16"/>
      <c r="F95" s="16"/>
      <c r="G95" s="16"/>
      <c r="H95" s="16"/>
      <c r="I95" s="16"/>
      <c r="J95" s="16"/>
      <c r="K95" s="16"/>
      <c r="L95" s="16"/>
      <c r="M95" s="27"/>
      <c r="N95" s="15"/>
    </row>
    <row r="96" spans="1:14">
      <c r="A96" s="15"/>
      <c r="B96" s="16"/>
      <c r="C96" s="16"/>
      <c r="D96" s="26"/>
      <c r="E96" s="16"/>
      <c r="F96" s="16"/>
      <c r="G96" s="16"/>
      <c r="H96" s="16"/>
      <c r="I96" s="16"/>
      <c r="J96" s="16"/>
      <c r="K96" s="16"/>
      <c r="L96" s="16"/>
      <c r="M96" s="27"/>
      <c r="N96" s="15"/>
    </row>
    <row r="97" spans="1:14">
      <c r="A97" s="15"/>
      <c r="B97" s="16"/>
      <c r="C97" s="16"/>
      <c r="D97" s="26"/>
      <c r="E97" s="16"/>
      <c r="F97" s="16"/>
      <c r="G97" s="16"/>
      <c r="H97" s="16"/>
      <c r="I97" s="16"/>
      <c r="J97" s="16"/>
      <c r="K97" s="16"/>
      <c r="L97" s="16"/>
      <c r="M97" s="27"/>
      <c r="N97" s="15"/>
    </row>
    <row r="98" spans="1:14">
      <c r="A98" s="15"/>
      <c r="B98" s="16"/>
      <c r="C98" s="16"/>
      <c r="D98" s="26"/>
      <c r="E98" s="16"/>
      <c r="F98" s="16"/>
      <c r="G98" s="16"/>
      <c r="H98" s="16"/>
      <c r="I98" s="16"/>
      <c r="J98" s="16"/>
      <c r="K98" s="16"/>
      <c r="L98" s="16"/>
      <c r="M98" s="27"/>
      <c r="N98" s="15"/>
    </row>
    <row r="99" spans="1:14">
      <c r="A99" s="15"/>
      <c r="B99" s="16"/>
      <c r="C99" s="16"/>
      <c r="D99" s="26"/>
      <c r="E99" s="16"/>
      <c r="F99" s="16"/>
      <c r="G99" s="16"/>
      <c r="H99" s="16"/>
      <c r="I99" s="16"/>
      <c r="J99" s="16"/>
      <c r="K99" s="16"/>
      <c r="L99" s="16"/>
      <c r="M99" s="27"/>
      <c r="N99" s="15"/>
    </row>
    <row r="100" spans="1:14">
      <c r="A100" s="15"/>
      <c r="B100" s="16"/>
      <c r="C100" s="16"/>
      <c r="D100" s="26"/>
      <c r="E100" s="16"/>
      <c r="F100" s="16"/>
      <c r="G100" s="16"/>
      <c r="H100" s="16"/>
      <c r="I100" s="16"/>
      <c r="J100" s="16"/>
      <c r="K100" s="16"/>
      <c r="L100" s="16"/>
      <c r="M100" s="27"/>
      <c r="N100" s="15"/>
    </row>
    <row r="101" spans="1:14">
      <c r="A101" s="15"/>
      <c r="B101" s="16"/>
      <c r="C101" s="16"/>
      <c r="D101" s="26"/>
      <c r="E101" s="16"/>
      <c r="F101" s="16"/>
      <c r="G101" s="16"/>
      <c r="H101" s="16"/>
      <c r="I101" s="16"/>
      <c r="J101" s="16"/>
      <c r="K101" s="16"/>
      <c r="L101" s="16"/>
      <c r="M101" s="27"/>
      <c r="N101" s="15"/>
    </row>
    <row r="102" spans="1:14">
      <c r="A102" s="15"/>
      <c r="B102" s="16"/>
      <c r="C102" s="16"/>
      <c r="D102" s="26"/>
      <c r="E102" s="16"/>
      <c r="F102" s="16"/>
      <c r="G102" s="16"/>
      <c r="H102" s="16"/>
      <c r="I102" s="16"/>
      <c r="J102" s="16"/>
      <c r="K102" s="16"/>
      <c r="L102" s="16"/>
      <c r="M102" s="27"/>
      <c r="N102" s="15"/>
    </row>
    <row r="103" spans="1:14">
      <c r="A103" s="15"/>
      <c r="B103" s="16"/>
      <c r="C103" s="16"/>
      <c r="D103" s="26"/>
      <c r="E103" s="16"/>
      <c r="F103" s="16"/>
      <c r="G103" s="16"/>
      <c r="H103" s="16"/>
      <c r="I103" s="16"/>
      <c r="J103" s="16"/>
      <c r="K103" s="16"/>
      <c r="L103" s="16"/>
      <c r="M103" s="27"/>
      <c r="N103" s="15"/>
    </row>
    <row r="104" spans="1:14">
      <c r="A104" s="15"/>
      <c r="B104" s="16"/>
      <c r="C104" s="16"/>
      <c r="D104" s="26"/>
      <c r="E104" s="16"/>
      <c r="F104" s="16"/>
      <c r="G104" s="16"/>
      <c r="H104" s="16"/>
      <c r="I104" s="16"/>
      <c r="J104" s="16"/>
      <c r="K104" s="16"/>
      <c r="L104" s="16"/>
      <c r="M104" s="27"/>
      <c r="N104" s="15"/>
    </row>
    <row r="105" spans="1:14">
      <c r="A105" s="15"/>
      <c r="B105" s="16"/>
      <c r="C105" s="16"/>
      <c r="D105" s="26"/>
      <c r="E105" s="16"/>
      <c r="F105" s="16"/>
      <c r="G105" s="16"/>
      <c r="H105" s="16"/>
      <c r="I105" s="16"/>
      <c r="J105" s="16"/>
      <c r="K105" s="16"/>
      <c r="L105" s="16"/>
      <c r="M105" s="27"/>
      <c r="N105" s="15"/>
    </row>
    <row r="106" spans="1:14">
      <c r="A106" s="15"/>
      <c r="B106" s="16"/>
      <c r="C106" s="16"/>
      <c r="D106" s="26"/>
      <c r="E106" s="16"/>
      <c r="F106" s="16"/>
      <c r="G106" s="16"/>
      <c r="H106" s="16"/>
      <c r="I106" s="16"/>
      <c r="J106" s="16"/>
      <c r="K106" s="16"/>
      <c r="L106" s="16"/>
      <c r="M106" s="27"/>
      <c r="N106" s="15"/>
    </row>
    <row r="107" spans="1:14">
      <c r="A107" s="15"/>
      <c r="B107" s="16"/>
      <c r="C107" s="16"/>
      <c r="D107" s="26"/>
      <c r="E107" s="16"/>
      <c r="F107" s="16"/>
      <c r="G107" s="16"/>
      <c r="H107" s="16"/>
      <c r="I107" s="16"/>
      <c r="J107" s="16"/>
      <c r="K107" s="16"/>
      <c r="L107" s="16"/>
      <c r="M107" s="27"/>
      <c r="N107" s="15"/>
    </row>
    <row r="108" spans="1:14">
      <c r="A108" s="15"/>
      <c r="B108" s="16"/>
      <c r="C108" s="16"/>
      <c r="D108" s="26"/>
      <c r="E108" s="16"/>
      <c r="F108" s="16"/>
      <c r="G108" s="16"/>
      <c r="H108" s="16"/>
      <c r="I108" s="16"/>
      <c r="J108" s="16"/>
      <c r="K108" s="16"/>
      <c r="L108" s="16"/>
      <c r="M108" s="27"/>
      <c r="N108" s="15"/>
    </row>
    <row r="109" spans="1:14">
      <c r="A109" s="15"/>
      <c r="B109" s="16"/>
      <c r="C109" s="16"/>
      <c r="D109" s="26"/>
      <c r="E109" s="16"/>
      <c r="F109" s="16"/>
      <c r="G109" s="16"/>
      <c r="H109" s="16"/>
      <c r="I109" s="16"/>
      <c r="J109" s="16"/>
      <c r="K109" s="16"/>
      <c r="L109" s="16"/>
      <c r="M109" s="27"/>
      <c r="N109" s="15"/>
    </row>
    <row r="110" spans="1:14">
      <c r="A110" s="15"/>
      <c r="B110" s="16"/>
      <c r="C110" s="16"/>
      <c r="D110" s="26"/>
      <c r="E110" s="16"/>
      <c r="F110" s="16"/>
      <c r="G110" s="16"/>
      <c r="H110" s="16"/>
      <c r="I110" s="16"/>
      <c r="J110" s="16"/>
      <c r="K110" s="16"/>
      <c r="L110" s="16"/>
      <c r="M110" s="27"/>
      <c r="N110" s="15"/>
    </row>
    <row r="111" spans="1:14">
      <c r="A111" s="15"/>
      <c r="B111" s="16"/>
      <c r="C111" s="16"/>
      <c r="D111" s="26"/>
      <c r="E111" s="16"/>
      <c r="F111" s="16"/>
      <c r="G111" s="16"/>
      <c r="H111" s="16"/>
      <c r="I111" s="16"/>
      <c r="J111" s="16"/>
      <c r="K111" s="16"/>
      <c r="L111" s="16"/>
      <c r="M111" s="27"/>
      <c r="N111" s="15"/>
    </row>
    <row r="112" spans="1:14">
      <c r="A112" s="15"/>
      <c r="B112" s="16"/>
      <c r="C112" s="16"/>
      <c r="D112" s="26"/>
      <c r="E112" s="16"/>
      <c r="F112" s="16"/>
      <c r="G112" s="16"/>
      <c r="H112" s="16"/>
      <c r="I112" s="16"/>
      <c r="J112" s="16"/>
      <c r="K112" s="16"/>
      <c r="L112" s="16"/>
      <c r="M112" s="27"/>
      <c r="N112" s="15"/>
    </row>
    <row r="113" spans="1:14">
      <c r="A113" s="15"/>
      <c r="B113" s="16"/>
      <c r="C113" s="16"/>
      <c r="D113" s="26"/>
      <c r="E113" s="16"/>
      <c r="F113" s="16"/>
      <c r="G113" s="16"/>
      <c r="H113" s="16"/>
      <c r="I113" s="16"/>
      <c r="J113" s="16"/>
      <c r="K113" s="16"/>
      <c r="L113" s="16"/>
      <c r="M113" s="27"/>
      <c r="N113" s="15"/>
    </row>
    <row r="114" spans="1:14">
      <c r="A114" s="15"/>
      <c r="B114" s="16"/>
      <c r="C114" s="16"/>
      <c r="D114" s="26"/>
      <c r="E114" s="16"/>
      <c r="F114" s="16"/>
      <c r="G114" s="16"/>
      <c r="H114" s="16"/>
      <c r="I114" s="16"/>
      <c r="J114" s="16"/>
      <c r="K114" s="16"/>
      <c r="L114" s="16"/>
      <c r="M114" s="27"/>
      <c r="N114" s="15"/>
    </row>
    <row r="115" spans="1:14">
      <c r="A115" s="15"/>
      <c r="B115" s="16"/>
      <c r="C115" s="16"/>
      <c r="D115" s="26"/>
      <c r="E115" s="16"/>
      <c r="F115" s="16"/>
      <c r="G115" s="16"/>
      <c r="H115" s="16"/>
      <c r="I115" s="16"/>
      <c r="J115" s="16"/>
      <c r="K115" s="16"/>
      <c r="L115" s="16"/>
      <c r="M115" s="27"/>
      <c r="N115" s="15"/>
    </row>
    <row r="116" spans="1:14">
      <c r="A116" s="15"/>
      <c r="B116" s="16"/>
      <c r="C116" s="16"/>
      <c r="D116" s="26"/>
      <c r="E116" s="16"/>
      <c r="F116" s="16"/>
      <c r="G116" s="16"/>
      <c r="H116" s="16"/>
      <c r="I116" s="16"/>
      <c r="J116" s="16"/>
      <c r="K116" s="16"/>
      <c r="L116" s="16"/>
      <c r="M116" s="27"/>
      <c r="N116" s="15"/>
    </row>
    <row r="117" spans="1:14">
      <c r="A117" s="15"/>
      <c r="B117" s="16"/>
      <c r="C117" s="16"/>
      <c r="D117" s="26"/>
      <c r="E117" s="16"/>
      <c r="F117" s="16"/>
      <c r="G117" s="16"/>
      <c r="H117" s="16"/>
      <c r="I117" s="16"/>
      <c r="J117" s="16"/>
      <c r="K117" s="16"/>
      <c r="L117" s="16"/>
      <c r="M117" s="27"/>
      <c r="N117" s="15"/>
    </row>
    <row r="118" spans="1:14">
      <c r="A118" s="15"/>
      <c r="B118" s="16"/>
      <c r="C118" s="16"/>
      <c r="D118" s="26"/>
      <c r="E118" s="16"/>
      <c r="F118" s="16"/>
      <c r="G118" s="16"/>
      <c r="H118" s="16"/>
      <c r="I118" s="16"/>
      <c r="J118" s="16"/>
      <c r="K118" s="16"/>
      <c r="L118" s="16"/>
      <c r="M118" s="27"/>
      <c r="N118" s="15"/>
    </row>
    <row r="119" spans="1:14">
      <c r="A119" s="15"/>
      <c r="B119" s="16"/>
      <c r="C119" s="16"/>
      <c r="D119" s="26"/>
      <c r="E119" s="16"/>
      <c r="F119" s="16"/>
      <c r="G119" s="16"/>
      <c r="H119" s="16"/>
      <c r="I119" s="16"/>
      <c r="J119" s="16"/>
      <c r="K119" s="16"/>
      <c r="L119" s="16"/>
      <c r="M119" s="27"/>
      <c r="N119" s="15"/>
    </row>
    <row r="120" spans="1:14">
      <c r="A120" s="15"/>
      <c r="B120" s="16"/>
      <c r="C120" s="16"/>
      <c r="D120" s="26"/>
      <c r="E120" s="16"/>
      <c r="F120" s="16"/>
      <c r="G120" s="16"/>
      <c r="H120" s="16"/>
      <c r="I120" s="16"/>
      <c r="J120" s="16"/>
      <c r="K120" s="16"/>
      <c r="L120" s="16"/>
      <c r="M120" s="27"/>
      <c r="N120" s="15"/>
    </row>
    <row r="121" spans="1:14">
      <c r="A121" s="15"/>
      <c r="B121" s="16"/>
      <c r="C121" s="16"/>
      <c r="D121" s="26"/>
      <c r="E121" s="16"/>
      <c r="F121" s="16"/>
      <c r="G121" s="16"/>
      <c r="H121" s="16"/>
      <c r="I121" s="16"/>
      <c r="J121" s="16"/>
      <c r="K121" s="16"/>
      <c r="L121" s="16"/>
      <c r="M121" s="27"/>
      <c r="N121" s="15"/>
    </row>
    <row r="122" spans="1:14">
      <c r="A122" s="15"/>
      <c r="B122" s="16"/>
      <c r="C122" s="16"/>
      <c r="D122" s="26"/>
      <c r="E122" s="16"/>
      <c r="F122" s="16"/>
      <c r="G122" s="16"/>
      <c r="H122" s="16"/>
      <c r="I122" s="16"/>
      <c r="J122" s="16"/>
      <c r="K122" s="16"/>
      <c r="L122" s="16"/>
      <c r="M122" s="27"/>
      <c r="N122" s="15"/>
    </row>
    <row r="123" spans="1:14">
      <c r="A123" s="15"/>
      <c r="B123" s="16"/>
      <c r="C123" s="16"/>
      <c r="D123" s="26"/>
      <c r="E123" s="16"/>
      <c r="F123" s="16"/>
      <c r="G123" s="16"/>
      <c r="H123" s="16"/>
      <c r="I123" s="16"/>
      <c r="J123" s="16"/>
      <c r="K123" s="16"/>
      <c r="L123" s="16"/>
      <c r="M123" s="27"/>
      <c r="N123" s="15"/>
    </row>
    <row r="124" spans="1:14">
      <c r="A124" s="15"/>
      <c r="B124" s="16"/>
      <c r="C124" s="16"/>
      <c r="D124" s="26"/>
      <c r="E124" s="16"/>
      <c r="F124" s="16"/>
      <c r="G124" s="16"/>
      <c r="H124" s="16"/>
      <c r="I124" s="16"/>
      <c r="J124" s="16"/>
      <c r="K124" s="16"/>
      <c r="L124" s="16"/>
      <c r="M124" s="27"/>
      <c r="N124" s="15"/>
    </row>
    <row r="125" spans="1:14">
      <c r="A125" s="15"/>
      <c r="B125" s="16"/>
      <c r="C125" s="16"/>
      <c r="D125" s="26"/>
      <c r="E125" s="16"/>
      <c r="F125" s="16"/>
      <c r="G125" s="16"/>
      <c r="H125" s="16"/>
      <c r="I125" s="16"/>
      <c r="J125" s="16"/>
      <c r="K125" s="16"/>
      <c r="L125" s="16"/>
      <c r="M125" s="27"/>
      <c r="N125" s="15"/>
    </row>
    <row r="126" spans="1:14">
      <c r="A126" s="15"/>
      <c r="B126" s="16"/>
      <c r="C126" s="16"/>
      <c r="D126" s="26"/>
      <c r="E126" s="16"/>
      <c r="F126" s="16"/>
      <c r="G126" s="16"/>
      <c r="H126" s="16"/>
      <c r="I126" s="16"/>
      <c r="J126" s="16"/>
      <c r="K126" s="16"/>
      <c r="L126" s="16"/>
      <c r="M126" s="27"/>
      <c r="N126" s="15"/>
    </row>
    <row r="127" spans="1:14">
      <c r="A127" s="15"/>
      <c r="B127" s="16"/>
      <c r="C127" s="16"/>
      <c r="D127" s="26"/>
      <c r="E127" s="16"/>
      <c r="F127" s="16"/>
      <c r="G127" s="16"/>
      <c r="H127" s="16"/>
      <c r="I127" s="16"/>
      <c r="J127" s="16"/>
      <c r="K127" s="16"/>
      <c r="L127" s="16"/>
      <c r="M127" s="27"/>
      <c r="N127" s="15"/>
    </row>
    <row r="128" spans="1:14">
      <c r="A128" s="15"/>
      <c r="B128" s="16"/>
      <c r="C128" s="16"/>
      <c r="D128" s="26"/>
      <c r="E128" s="16"/>
      <c r="F128" s="16"/>
      <c r="G128" s="16"/>
      <c r="H128" s="16"/>
      <c r="I128" s="16"/>
      <c r="J128" s="16"/>
      <c r="K128" s="16"/>
      <c r="L128" s="16"/>
      <c r="M128" s="27"/>
      <c r="N128" s="15"/>
    </row>
    <row r="129" spans="1:14">
      <c r="A129" s="15"/>
      <c r="B129" s="16"/>
      <c r="C129" s="16"/>
      <c r="D129" s="26"/>
      <c r="E129" s="16"/>
      <c r="F129" s="16"/>
      <c r="G129" s="16"/>
      <c r="H129" s="16"/>
      <c r="I129" s="16"/>
      <c r="J129" s="16"/>
      <c r="K129" s="16"/>
      <c r="L129" s="16"/>
      <c r="M129" s="27"/>
      <c r="N129" s="15"/>
    </row>
    <row r="130" spans="1:14">
      <c r="A130" s="15"/>
      <c r="B130" s="16"/>
      <c r="C130" s="16"/>
      <c r="D130" s="26"/>
      <c r="E130" s="16"/>
      <c r="F130" s="16"/>
      <c r="G130" s="16"/>
      <c r="H130" s="16"/>
      <c r="I130" s="16"/>
      <c r="J130" s="16"/>
      <c r="K130" s="16"/>
      <c r="L130" s="16"/>
      <c r="M130" s="27"/>
      <c r="N130" s="15"/>
    </row>
    <row r="131" spans="1:14">
      <c r="A131" s="15"/>
      <c r="B131" s="16"/>
      <c r="C131" s="16"/>
      <c r="D131" s="26"/>
      <c r="E131" s="16"/>
      <c r="F131" s="16"/>
      <c r="G131" s="16"/>
      <c r="H131" s="16"/>
      <c r="I131" s="16"/>
      <c r="J131" s="16"/>
      <c r="K131" s="16"/>
      <c r="L131" s="16"/>
      <c r="M131" s="27"/>
      <c r="N131" s="15"/>
    </row>
    <row r="132" spans="1:14">
      <c r="A132" s="15"/>
      <c r="B132" s="16"/>
      <c r="C132" s="16"/>
      <c r="D132" s="26"/>
      <c r="E132" s="16"/>
      <c r="F132" s="16"/>
      <c r="G132" s="16"/>
      <c r="H132" s="16"/>
      <c r="I132" s="16"/>
      <c r="J132" s="16"/>
      <c r="K132" s="16"/>
      <c r="L132" s="16"/>
      <c r="M132" s="27"/>
      <c r="N132" s="15"/>
    </row>
    <row r="133" spans="1:14">
      <c r="A133" s="15"/>
      <c r="B133" s="16"/>
      <c r="C133" s="16"/>
      <c r="D133" s="26"/>
      <c r="E133" s="16"/>
      <c r="F133" s="16"/>
      <c r="G133" s="16"/>
      <c r="H133" s="16"/>
      <c r="I133" s="16"/>
      <c r="J133" s="16"/>
      <c r="K133" s="16"/>
      <c r="L133" s="16"/>
      <c r="M133" s="27"/>
      <c r="N133" s="15"/>
    </row>
    <row r="134" spans="1:14">
      <c r="A134" s="15"/>
      <c r="B134" s="16"/>
      <c r="C134" s="16"/>
      <c r="D134" s="26"/>
      <c r="E134" s="16"/>
      <c r="F134" s="16"/>
      <c r="G134" s="16"/>
      <c r="H134" s="16"/>
      <c r="I134" s="16"/>
      <c r="J134" s="16"/>
      <c r="K134" s="16"/>
      <c r="L134" s="16"/>
      <c r="M134" s="27"/>
      <c r="N134" s="15"/>
    </row>
    <row r="135" spans="1:14">
      <c r="A135" s="15"/>
      <c r="B135" s="16"/>
      <c r="C135" s="16"/>
      <c r="D135" s="26"/>
      <c r="E135" s="16"/>
      <c r="F135" s="16"/>
      <c r="G135" s="16"/>
      <c r="H135" s="16"/>
      <c r="I135" s="16"/>
      <c r="J135" s="16"/>
      <c r="K135" s="16"/>
      <c r="L135" s="16"/>
      <c r="M135" s="27"/>
      <c r="N135" s="15"/>
    </row>
    <row r="136" spans="1:14">
      <c r="A136" s="15"/>
      <c r="B136" s="16"/>
      <c r="C136" s="16"/>
      <c r="D136" s="26"/>
      <c r="E136" s="16"/>
      <c r="F136" s="16"/>
      <c r="G136" s="16"/>
      <c r="H136" s="16"/>
      <c r="I136" s="16"/>
      <c r="J136" s="16"/>
      <c r="K136" s="16"/>
      <c r="L136" s="16"/>
      <c r="M136" s="27"/>
      <c r="N136" s="15"/>
    </row>
    <row r="137" spans="1:14">
      <c r="A137" s="15"/>
      <c r="B137" s="16"/>
      <c r="C137" s="16"/>
      <c r="D137" s="26"/>
      <c r="E137" s="16"/>
      <c r="F137" s="16"/>
      <c r="G137" s="16"/>
      <c r="H137" s="16"/>
      <c r="I137" s="16"/>
      <c r="J137" s="16"/>
      <c r="K137" s="16"/>
      <c r="L137" s="16"/>
      <c r="M137" s="27"/>
      <c r="N137" s="15"/>
    </row>
    <row r="138" spans="1:14">
      <c r="A138" s="15"/>
      <c r="B138" s="16"/>
      <c r="C138" s="16"/>
      <c r="D138" s="26"/>
      <c r="E138" s="16"/>
      <c r="F138" s="16"/>
      <c r="G138" s="16"/>
      <c r="H138" s="16"/>
      <c r="I138" s="16"/>
      <c r="J138" s="16"/>
      <c r="K138" s="16"/>
      <c r="L138" s="16"/>
      <c r="M138" s="27"/>
      <c r="N138" s="15"/>
    </row>
    <row r="139" spans="1:14">
      <c r="A139" s="15"/>
      <c r="B139" s="16"/>
      <c r="C139" s="16"/>
      <c r="D139" s="26"/>
      <c r="E139" s="16"/>
      <c r="F139" s="16"/>
      <c r="G139" s="16"/>
      <c r="H139" s="16"/>
      <c r="I139" s="16"/>
      <c r="J139" s="16"/>
      <c r="K139" s="16"/>
      <c r="L139" s="16"/>
      <c r="M139" s="27"/>
      <c r="N139" s="15"/>
    </row>
    <row r="140" spans="1:14">
      <c r="A140" s="15"/>
      <c r="B140" s="16"/>
      <c r="C140" s="16"/>
      <c r="D140" s="26"/>
      <c r="E140" s="16"/>
      <c r="F140" s="16"/>
      <c r="G140" s="16"/>
      <c r="H140" s="16"/>
      <c r="I140" s="16"/>
      <c r="J140" s="16"/>
      <c r="K140" s="16"/>
      <c r="L140" s="16"/>
      <c r="M140" s="27"/>
      <c r="N140" s="15"/>
    </row>
    <row r="141" spans="1:14">
      <c r="A141" s="15"/>
      <c r="B141" s="16"/>
      <c r="C141" s="16"/>
      <c r="D141" s="26"/>
      <c r="E141" s="16"/>
      <c r="F141" s="16"/>
      <c r="G141" s="16"/>
      <c r="H141" s="16"/>
      <c r="I141" s="16"/>
      <c r="J141" s="16"/>
      <c r="K141" s="16"/>
      <c r="L141" s="16"/>
      <c r="M141" s="27"/>
      <c r="N141" s="15"/>
    </row>
    <row r="142" spans="1:14">
      <c r="A142" s="15"/>
      <c r="B142" s="16"/>
      <c r="C142" s="16"/>
      <c r="D142" s="26"/>
      <c r="E142" s="16"/>
      <c r="F142" s="16"/>
      <c r="G142" s="16"/>
      <c r="H142" s="16"/>
      <c r="I142" s="16"/>
      <c r="J142" s="16"/>
      <c r="K142" s="16"/>
      <c r="L142" s="16"/>
      <c r="M142" s="27"/>
      <c r="N142" s="15"/>
    </row>
    <row r="143" spans="1:14">
      <c r="A143" s="15"/>
      <c r="B143" s="16"/>
      <c r="C143" s="16"/>
      <c r="D143" s="26"/>
      <c r="E143" s="16"/>
      <c r="F143" s="16"/>
      <c r="G143" s="16"/>
      <c r="H143" s="16"/>
      <c r="I143" s="16"/>
      <c r="J143" s="16"/>
      <c r="K143" s="16"/>
      <c r="L143" s="16"/>
      <c r="M143" s="27"/>
      <c r="N143" s="15"/>
    </row>
    <row r="144" spans="1:14">
      <c r="A144" s="15"/>
      <c r="B144" s="16"/>
      <c r="C144" s="16"/>
      <c r="D144" s="26"/>
      <c r="E144" s="16"/>
      <c r="F144" s="16"/>
      <c r="G144" s="16"/>
      <c r="H144" s="16"/>
      <c r="I144" s="16"/>
      <c r="J144" s="16"/>
      <c r="K144" s="16"/>
      <c r="L144" s="16"/>
      <c r="M144" s="27"/>
      <c r="N144" s="15"/>
    </row>
    <row r="145" spans="1:14">
      <c r="A145" s="15"/>
      <c r="B145" s="16"/>
      <c r="C145" s="16"/>
      <c r="D145" s="26"/>
      <c r="E145" s="16"/>
      <c r="F145" s="16"/>
      <c r="G145" s="16"/>
      <c r="H145" s="16"/>
      <c r="I145" s="16"/>
      <c r="J145" s="16"/>
      <c r="K145" s="16"/>
      <c r="L145" s="16"/>
      <c r="M145" s="27"/>
      <c r="N145" s="15"/>
    </row>
    <row r="146" spans="1:14">
      <c r="A146" s="15"/>
      <c r="B146" s="16"/>
      <c r="C146" s="16"/>
      <c r="D146" s="26"/>
      <c r="E146" s="16"/>
      <c r="F146" s="16"/>
      <c r="G146" s="16"/>
      <c r="H146" s="16"/>
      <c r="I146" s="16"/>
      <c r="J146" s="16"/>
      <c r="K146" s="16"/>
      <c r="L146" s="16"/>
      <c r="M146" s="27"/>
      <c r="N146" s="15"/>
    </row>
    <row r="147" spans="1:14">
      <c r="A147" s="15"/>
      <c r="B147" s="16"/>
      <c r="C147" s="16"/>
      <c r="D147" s="26"/>
      <c r="E147" s="16"/>
      <c r="F147" s="16"/>
      <c r="G147" s="16"/>
      <c r="H147" s="16"/>
      <c r="I147" s="16"/>
      <c r="J147" s="16"/>
      <c r="K147" s="16"/>
      <c r="L147" s="16"/>
      <c r="M147" s="27"/>
      <c r="N147" s="15"/>
    </row>
    <row r="148" spans="1:14">
      <c r="A148" s="15"/>
      <c r="B148" s="16"/>
      <c r="C148" s="16"/>
      <c r="D148" s="26"/>
      <c r="E148" s="16"/>
      <c r="F148" s="16"/>
      <c r="G148" s="16"/>
      <c r="H148" s="16"/>
      <c r="I148" s="16"/>
      <c r="J148" s="16"/>
      <c r="K148" s="16"/>
      <c r="L148" s="16"/>
      <c r="M148" s="27"/>
      <c r="N148" s="15"/>
    </row>
    <row r="149" spans="1:14">
      <c r="A149" s="15"/>
      <c r="B149" s="16"/>
      <c r="C149" s="16"/>
      <c r="D149" s="26"/>
      <c r="E149" s="16"/>
      <c r="F149" s="16"/>
      <c r="G149" s="16"/>
      <c r="H149" s="16"/>
      <c r="I149" s="16"/>
      <c r="J149" s="16"/>
      <c r="K149" s="16"/>
      <c r="L149" s="16"/>
      <c r="M149" s="27"/>
      <c r="N149" s="15"/>
    </row>
    <row r="150" spans="1:14">
      <c r="A150" s="15"/>
      <c r="B150" s="16"/>
      <c r="C150" s="16"/>
      <c r="D150" s="26"/>
      <c r="E150" s="16"/>
      <c r="F150" s="16"/>
      <c r="G150" s="16"/>
      <c r="H150" s="16"/>
      <c r="I150" s="16"/>
      <c r="J150" s="16"/>
      <c r="K150" s="16"/>
      <c r="L150" s="16"/>
      <c r="M150" s="27"/>
      <c r="N150" s="15"/>
    </row>
    <row r="151" spans="1:14">
      <c r="A151" s="15"/>
      <c r="B151" s="16"/>
      <c r="C151" s="16"/>
      <c r="D151" s="26"/>
      <c r="E151" s="16"/>
      <c r="F151" s="16"/>
      <c r="G151" s="16"/>
      <c r="H151" s="16"/>
      <c r="I151" s="16"/>
      <c r="J151" s="16"/>
      <c r="K151" s="16"/>
      <c r="L151" s="16"/>
      <c r="M151" s="27"/>
      <c r="N151" s="15"/>
    </row>
    <row r="152" spans="1:14">
      <c r="A152" s="15"/>
      <c r="B152" s="16"/>
      <c r="C152" s="16"/>
      <c r="D152" s="26"/>
      <c r="E152" s="16"/>
      <c r="F152" s="16"/>
      <c r="G152" s="16"/>
      <c r="H152" s="16"/>
      <c r="I152" s="16"/>
      <c r="J152" s="16"/>
      <c r="K152" s="16"/>
      <c r="L152" s="16"/>
      <c r="M152" s="27"/>
      <c r="N152" s="15"/>
    </row>
    <row r="153" spans="1:14">
      <c r="A153" s="15"/>
      <c r="B153" s="16"/>
      <c r="C153" s="16"/>
      <c r="D153" s="26"/>
      <c r="E153" s="16"/>
      <c r="F153" s="16"/>
      <c r="G153" s="16"/>
      <c r="H153" s="16"/>
      <c r="I153" s="16"/>
      <c r="J153" s="16"/>
      <c r="K153" s="16"/>
      <c r="L153" s="16"/>
      <c r="M153" s="27"/>
      <c r="N153" s="15"/>
    </row>
    <row r="154" spans="1:14">
      <c r="A154" s="15"/>
      <c r="B154" s="16"/>
      <c r="C154" s="16"/>
      <c r="D154" s="26"/>
      <c r="E154" s="16"/>
      <c r="F154" s="16"/>
      <c r="G154" s="16"/>
      <c r="H154" s="16"/>
      <c r="I154" s="16"/>
      <c r="J154" s="16"/>
      <c r="K154" s="16"/>
      <c r="L154" s="16"/>
      <c r="M154" s="27"/>
      <c r="N154" s="15"/>
    </row>
    <row r="155" spans="1:14">
      <c r="A155" s="15"/>
      <c r="B155" s="16"/>
      <c r="C155" s="16"/>
      <c r="D155" s="26"/>
      <c r="E155" s="16"/>
      <c r="F155" s="16"/>
      <c r="G155" s="16"/>
      <c r="H155" s="16"/>
      <c r="I155" s="16"/>
      <c r="J155" s="16"/>
      <c r="K155" s="16"/>
      <c r="L155" s="16"/>
      <c r="M155" s="27"/>
      <c r="N155" s="15"/>
    </row>
    <row r="156" spans="1:14">
      <c r="A156" s="15"/>
      <c r="B156" s="16"/>
      <c r="C156" s="16"/>
      <c r="D156" s="26"/>
      <c r="E156" s="16"/>
      <c r="F156" s="16"/>
      <c r="G156" s="16"/>
      <c r="H156" s="16"/>
      <c r="I156" s="16"/>
      <c r="J156" s="16"/>
      <c r="K156" s="16"/>
      <c r="L156" s="16"/>
      <c r="M156" s="27"/>
      <c r="N156" s="15"/>
    </row>
    <row r="157" spans="1:14">
      <c r="A157" s="15"/>
      <c r="B157" s="16"/>
      <c r="C157" s="16"/>
      <c r="D157" s="26"/>
      <c r="E157" s="16"/>
      <c r="F157" s="16"/>
      <c r="G157" s="16"/>
      <c r="H157" s="16"/>
      <c r="I157" s="16"/>
      <c r="J157" s="16"/>
      <c r="K157" s="16"/>
      <c r="L157" s="16"/>
      <c r="M157" s="27"/>
      <c r="N157" s="15"/>
    </row>
    <row r="158" spans="1:14">
      <c r="A158" s="15"/>
      <c r="B158" s="16"/>
      <c r="C158" s="16"/>
      <c r="D158" s="26"/>
      <c r="E158" s="16"/>
      <c r="F158" s="16"/>
      <c r="G158" s="16"/>
      <c r="H158" s="16"/>
      <c r="I158" s="16"/>
      <c r="J158" s="16"/>
      <c r="K158" s="16"/>
      <c r="L158" s="16"/>
      <c r="M158" s="27"/>
      <c r="N158" s="15"/>
    </row>
    <row r="159" spans="1:14">
      <c r="A159" s="15"/>
      <c r="B159" s="16"/>
      <c r="C159" s="16"/>
      <c r="D159" s="26"/>
      <c r="E159" s="16"/>
      <c r="F159" s="16"/>
      <c r="G159" s="16"/>
      <c r="H159" s="16"/>
      <c r="I159" s="16"/>
      <c r="J159" s="16"/>
      <c r="K159" s="16"/>
      <c r="L159" s="16"/>
      <c r="M159" s="27"/>
      <c r="N159" s="15"/>
    </row>
    <row r="160" spans="1:14">
      <c r="A160" s="15"/>
      <c r="B160" s="16"/>
      <c r="C160" s="16"/>
      <c r="D160" s="26"/>
      <c r="E160" s="16"/>
      <c r="F160" s="16"/>
      <c r="G160" s="16"/>
      <c r="H160" s="16"/>
      <c r="I160" s="16"/>
      <c r="J160" s="16"/>
      <c r="K160" s="16"/>
      <c r="L160" s="16"/>
      <c r="M160" s="27"/>
    </row>
    <row r="161" spans="1:13">
      <c r="A161" s="15"/>
      <c r="B161" s="16"/>
      <c r="C161" s="16"/>
      <c r="D161" s="26"/>
      <c r="E161" s="16"/>
      <c r="F161" s="16"/>
      <c r="G161" s="16"/>
      <c r="H161" s="16"/>
      <c r="I161" s="16"/>
      <c r="J161" s="16"/>
      <c r="K161" s="16"/>
      <c r="L161" s="16"/>
      <c r="M161" s="27"/>
    </row>
    <row r="162" spans="1:13">
      <c r="A162" s="15"/>
      <c r="B162" s="16"/>
      <c r="C162" s="16"/>
      <c r="D162" s="26"/>
      <c r="E162" s="16"/>
      <c r="F162" s="16"/>
      <c r="G162" s="16"/>
      <c r="H162" s="16"/>
      <c r="I162" s="16"/>
      <c r="J162" s="16"/>
      <c r="K162" s="16"/>
      <c r="L162" s="16"/>
      <c r="M162" s="27"/>
    </row>
    <row r="163" spans="1:13">
      <c r="A163" s="15"/>
      <c r="B163" s="16"/>
      <c r="C163" s="16"/>
      <c r="D163" s="26"/>
      <c r="E163" s="16"/>
      <c r="F163" s="16"/>
      <c r="G163" s="16"/>
      <c r="H163" s="16"/>
      <c r="I163" s="16"/>
      <c r="J163" s="16"/>
      <c r="K163" s="16"/>
      <c r="L163" s="16"/>
      <c r="M163" s="27"/>
    </row>
    <row r="164" spans="1:13">
      <c r="A164" s="15"/>
      <c r="B164" s="16"/>
      <c r="C164" s="16"/>
      <c r="D164" s="26"/>
      <c r="E164" s="16"/>
      <c r="F164" s="16"/>
      <c r="G164" s="16"/>
      <c r="H164" s="16"/>
      <c r="I164" s="16"/>
      <c r="J164" s="16"/>
      <c r="K164" s="16"/>
      <c r="L164" s="16"/>
      <c r="M164" s="27"/>
    </row>
    <row r="165" spans="1:13">
      <c r="A165" s="15"/>
      <c r="B165" s="16"/>
      <c r="C165" s="16"/>
      <c r="D165" s="26"/>
      <c r="E165" s="16"/>
      <c r="F165" s="16"/>
      <c r="G165" s="16"/>
      <c r="H165" s="16"/>
      <c r="I165" s="16"/>
      <c r="J165" s="16"/>
      <c r="K165" s="16"/>
      <c r="L165" s="16"/>
      <c r="M165" s="27"/>
    </row>
    <row r="166" spans="1:13">
      <c r="A166" s="15"/>
      <c r="B166" s="16"/>
      <c r="C166" s="16"/>
      <c r="D166" s="26"/>
      <c r="E166" s="16"/>
      <c r="F166" s="16"/>
      <c r="G166" s="16"/>
      <c r="H166" s="16"/>
      <c r="I166" s="16"/>
      <c r="J166" s="16"/>
      <c r="K166" s="16"/>
      <c r="L166" s="16"/>
      <c r="M166" s="27"/>
    </row>
    <row r="167" spans="1:13">
      <c r="A167" s="15"/>
      <c r="B167" s="16"/>
      <c r="C167" s="16"/>
      <c r="D167" s="26"/>
      <c r="E167" s="16"/>
      <c r="F167" s="16"/>
      <c r="G167" s="16"/>
      <c r="H167" s="16"/>
      <c r="I167" s="16"/>
      <c r="J167" s="16"/>
      <c r="K167" s="16"/>
      <c r="L167" s="16"/>
      <c r="M167" s="27"/>
    </row>
    <row r="168" spans="1:13">
      <c r="A168" s="15"/>
      <c r="B168" s="16"/>
      <c r="C168" s="16"/>
      <c r="D168" s="26"/>
      <c r="E168" s="16"/>
      <c r="F168" s="16"/>
      <c r="G168" s="16"/>
      <c r="H168" s="16"/>
      <c r="I168" s="16"/>
      <c r="J168" s="16"/>
      <c r="K168" s="16"/>
      <c r="L168" s="16"/>
      <c r="M168" s="27"/>
    </row>
    <row r="169" spans="1:13">
      <c r="A169" s="15"/>
      <c r="B169" s="16"/>
      <c r="C169" s="16"/>
      <c r="D169" s="26"/>
      <c r="E169" s="16"/>
      <c r="F169" s="16"/>
      <c r="G169" s="16"/>
      <c r="H169" s="16"/>
      <c r="I169" s="16"/>
      <c r="J169" s="16"/>
      <c r="K169" s="16"/>
      <c r="L169" s="16"/>
      <c r="M169" s="27"/>
    </row>
    <row r="170" spans="1:13">
      <c r="A170" s="15"/>
      <c r="B170" s="16"/>
      <c r="C170" s="16"/>
      <c r="D170" s="26"/>
      <c r="E170" s="16"/>
      <c r="F170" s="16"/>
      <c r="G170" s="16"/>
      <c r="H170" s="16"/>
      <c r="I170" s="16"/>
      <c r="J170" s="16"/>
      <c r="K170" s="16"/>
      <c r="L170" s="16"/>
      <c r="M170" s="27"/>
    </row>
    <row r="171" spans="1:13">
      <c r="A171" s="15"/>
      <c r="B171" s="16"/>
      <c r="C171" s="16"/>
      <c r="D171" s="26"/>
      <c r="E171" s="16"/>
      <c r="F171" s="16"/>
      <c r="G171" s="16"/>
      <c r="H171" s="16"/>
      <c r="I171" s="16"/>
      <c r="J171" s="16"/>
      <c r="K171" s="16"/>
      <c r="L171" s="16"/>
      <c r="M171" s="27"/>
    </row>
    <row r="172" spans="1:13">
      <c r="A172" s="15"/>
      <c r="B172" s="16"/>
      <c r="C172" s="16"/>
      <c r="D172" s="26"/>
      <c r="E172" s="16"/>
      <c r="F172" s="16"/>
      <c r="G172" s="16"/>
      <c r="H172" s="16"/>
      <c r="I172" s="16"/>
      <c r="J172" s="16"/>
      <c r="K172" s="16"/>
      <c r="L172" s="16"/>
      <c r="M172" s="27"/>
    </row>
    <row r="173" spans="1:13">
      <c r="A173" s="15"/>
      <c r="B173" s="16"/>
      <c r="C173" s="16"/>
      <c r="D173" s="26"/>
      <c r="E173" s="16"/>
      <c r="F173" s="16"/>
      <c r="G173" s="16"/>
      <c r="H173" s="16"/>
      <c r="I173" s="16"/>
      <c r="J173" s="16"/>
      <c r="K173" s="16"/>
      <c r="L173" s="16"/>
      <c r="M173" s="27"/>
    </row>
    <row r="174" spans="1:13">
      <c r="A174" s="15"/>
      <c r="B174" s="16"/>
      <c r="C174" s="16"/>
      <c r="D174" s="26"/>
      <c r="E174" s="16"/>
      <c r="F174" s="16"/>
      <c r="G174" s="16"/>
      <c r="H174" s="16"/>
      <c r="I174" s="16"/>
      <c r="J174" s="16"/>
      <c r="K174" s="16"/>
      <c r="L174" s="16"/>
      <c r="M174" s="27"/>
    </row>
    <row r="175" spans="1:13">
      <c r="A175" s="15"/>
      <c r="B175" s="16"/>
      <c r="C175" s="16"/>
      <c r="D175" s="26"/>
      <c r="E175" s="16"/>
      <c r="F175" s="16"/>
      <c r="G175" s="16"/>
      <c r="H175" s="16"/>
      <c r="I175" s="16"/>
      <c r="J175" s="16"/>
      <c r="K175" s="16"/>
      <c r="L175" s="16"/>
      <c r="M175" s="27"/>
    </row>
    <row r="176" spans="1:13">
      <c r="A176" s="15"/>
      <c r="B176" s="16"/>
      <c r="C176" s="16"/>
      <c r="D176" s="26"/>
      <c r="E176" s="16"/>
      <c r="F176" s="16"/>
      <c r="G176" s="16"/>
      <c r="H176" s="16"/>
      <c r="I176" s="16"/>
      <c r="J176" s="16"/>
      <c r="K176" s="16"/>
      <c r="L176" s="16"/>
      <c r="M176" s="27"/>
    </row>
    <row r="177" spans="1:13">
      <c r="A177" s="15"/>
      <c r="B177" s="16"/>
      <c r="C177" s="16"/>
      <c r="D177" s="26"/>
      <c r="E177" s="16"/>
      <c r="F177" s="16"/>
      <c r="G177" s="16"/>
      <c r="H177" s="16"/>
      <c r="I177" s="16"/>
      <c r="J177" s="16"/>
      <c r="K177" s="16"/>
      <c r="L177" s="16"/>
      <c r="M177" s="27"/>
    </row>
    <row r="178" spans="1:13">
      <c r="A178" s="15"/>
      <c r="B178" s="16"/>
      <c r="C178" s="16"/>
      <c r="D178" s="26"/>
      <c r="E178" s="16"/>
      <c r="F178" s="16"/>
      <c r="G178" s="16"/>
      <c r="H178" s="16"/>
      <c r="I178" s="16"/>
      <c r="J178" s="16"/>
      <c r="K178" s="16"/>
      <c r="L178" s="16"/>
      <c r="M178" s="27"/>
    </row>
    <row r="179" spans="1:13">
      <c r="A179" s="15"/>
      <c r="B179" s="16"/>
      <c r="C179" s="16"/>
      <c r="D179" s="26"/>
      <c r="E179" s="16"/>
      <c r="F179" s="16"/>
      <c r="G179" s="16"/>
      <c r="H179" s="16"/>
      <c r="I179" s="16"/>
      <c r="J179" s="16"/>
      <c r="K179" s="16"/>
      <c r="L179" s="16"/>
      <c r="M179" s="27"/>
    </row>
    <row r="180" spans="1:13">
      <c r="A180" s="15"/>
      <c r="B180" s="16"/>
      <c r="C180" s="16"/>
      <c r="D180" s="26"/>
      <c r="E180" s="16"/>
      <c r="F180" s="16"/>
      <c r="G180" s="16"/>
      <c r="H180" s="16"/>
      <c r="I180" s="16"/>
      <c r="J180" s="16"/>
      <c r="K180" s="16"/>
      <c r="L180" s="16"/>
      <c r="M180" s="27"/>
    </row>
    <row r="181" spans="1:13">
      <c r="A181" s="15"/>
      <c r="B181" s="16"/>
      <c r="C181" s="16"/>
      <c r="D181" s="26"/>
      <c r="E181" s="16"/>
      <c r="F181" s="16"/>
      <c r="G181" s="16"/>
      <c r="H181" s="16"/>
      <c r="I181" s="16"/>
      <c r="J181" s="16"/>
      <c r="K181" s="16"/>
      <c r="L181" s="16"/>
      <c r="M181" s="27"/>
    </row>
    <row r="182" spans="1:13">
      <c r="A182" s="15"/>
      <c r="B182" s="16"/>
      <c r="C182" s="16"/>
      <c r="D182" s="26"/>
      <c r="E182" s="16"/>
      <c r="F182" s="16"/>
      <c r="G182" s="16"/>
      <c r="H182" s="16"/>
      <c r="I182" s="16"/>
      <c r="J182" s="16"/>
      <c r="K182" s="16"/>
      <c r="L182" s="16"/>
      <c r="M182" s="27"/>
    </row>
    <row r="183" spans="1:13">
      <c r="A183" s="15"/>
      <c r="B183" s="16"/>
      <c r="C183" s="16"/>
      <c r="D183" s="26"/>
      <c r="E183" s="16"/>
      <c r="F183" s="16"/>
      <c r="G183" s="16"/>
      <c r="H183" s="16"/>
      <c r="I183" s="16"/>
      <c r="J183" s="16"/>
      <c r="K183" s="16"/>
      <c r="L183" s="16"/>
      <c r="M183" s="27"/>
    </row>
    <row r="184" spans="1:13">
      <c r="A184" s="15"/>
      <c r="B184" s="16"/>
      <c r="C184" s="16"/>
      <c r="D184" s="26"/>
      <c r="E184" s="16"/>
      <c r="F184" s="16"/>
      <c r="G184" s="16"/>
      <c r="H184" s="16"/>
      <c r="I184" s="16"/>
      <c r="J184" s="16"/>
      <c r="K184" s="16"/>
      <c r="L184" s="16"/>
      <c r="M184" s="27"/>
    </row>
    <row r="185" spans="1:13">
      <c r="A185" s="15"/>
      <c r="B185" s="16"/>
      <c r="C185" s="16"/>
      <c r="D185" s="26"/>
      <c r="E185" s="16"/>
      <c r="F185" s="16"/>
      <c r="G185" s="16"/>
      <c r="H185" s="16"/>
      <c r="I185" s="16"/>
      <c r="J185" s="16"/>
      <c r="K185" s="16"/>
      <c r="L185" s="16"/>
      <c r="M185" s="27"/>
    </row>
    <row r="186" spans="1:13">
      <c r="A186" s="15"/>
      <c r="B186" s="16"/>
      <c r="C186" s="16"/>
      <c r="D186" s="26"/>
      <c r="E186" s="16"/>
      <c r="F186" s="16"/>
      <c r="G186" s="16"/>
      <c r="H186" s="16"/>
      <c r="I186" s="16"/>
      <c r="J186" s="16"/>
      <c r="K186" s="16"/>
      <c r="L186" s="16"/>
      <c r="M186" s="27"/>
    </row>
    <row r="187" spans="1:13">
      <c r="A187" s="15"/>
      <c r="B187" s="16"/>
      <c r="C187" s="16"/>
      <c r="D187" s="26"/>
      <c r="E187" s="16"/>
      <c r="F187" s="16"/>
      <c r="G187" s="16"/>
      <c r="H187" s="16"/>
      <c r="I187" s="16"/>
      <c r="J187" s="16"/>
      <c r="K187" s="16"/>
      <c r="L187" s="16"/>
      <c r="M187" s="27"/>
    </row>
    <row r="188" spans="1:13">
      <c r="A188" s="15"/>
      <c r="B188" s="16"/>
      <c r="C188" s="16"/>
      <c r="D188" s="26"/>
      <c r="E188" s="16"/>
      <c r="F188" s="16"/>
      <c r="G188" s="16"/>
      <c r="H188" s="16"/>
      <c r="I188" s="16"/>
      <c r="J188" s="16"/>
      <c r="K188" s="16"/>
      <c r="L188" s="16"/>
      <c r="M188" s="27"/>
    </row>
    <row r="189" spans="1:13">
      <c r="A189" s="15"/>
      <c r="B189" s="16"/>
      <c r="C189" s="16"/>
      <c r="D189" s="26"/>
      <c r="E189" s="16"/>
      <c r="F189" s="16"/>
      <c r="G189" s="16"/>
      <c r="H189" s="16"/>
      <c r="I189" s="16"/>
      <c r="J189" s="16"/>
      <c r="K189" s="16"/>
      <c r="L189" s="16"/>
      <c r="M189" s="27"/>
    </row>
    <row r="190" spans="1:13">
      <c r="A190" s="15"/>
      <c r="B190" s="16"/>
      <c r="C190" s="16"/>
      <c r="D190" s="26"/>
      <c r="E190" s="16"/>
      <c r="F190" s="16"/>
      <c r="G190" s="16"/>
      <c r="H190" s="16"/>
      <c r="I190" s="16"/>
      <c r="J190" s="16"/>
      <c r="K190" s="16"/>
      <c r="L190" s="16"/>
      <c r="M190" s="27"/>
    </row>
    <row r="191" spans="1:13">
      <c r="A191" s="15"/>
      <c r="B191" s="16"/>
      <c r="C191" s="16"/>
      <c r="D191" s="26"/>
      <c r="E191" s="16"/>
      <c r="F191" s="16"/>
      <c r="G191" s="16"/>
      <c r="H191" s="16"/>
      <c r="I191" s="16"/>
      <c r="J191" s="16"/>
      <c r="K191" s="16"/>
      <c r="L191" s="16"/>
      <c r="M191" s="27"/>
    </row>
    <row r="192" spans="1:13">
      <c r="A192" s="15"/>
      <c r="B192" s="16"/>
      <c r="C192" s="16"/>
      <c r="D192" s="26"/>
      <c r="E192" s="16"/>
      <c r="F192" s="16"/>
      <c r="G192" s="16"/>
      <c r="H192" s="16"/>
      <c r="I192" s="16"/>
      <c r="J192" s="16"/>
      <c r="K192" s="16"/>
      <c r="L192" s="16"/>
      <c r="M192" s="27"/>
    </row>
    <row r="193" spans="1:13">
      <c r="A193" s="15"/>
      <c r="B193" s="16"/>
      <c r="C193" s="16"/>
      <c r="D193" s="26"/>
      <c r="E193" s="16"/>
      <c r="F193" s="16"/>
      <c r="G193" s="16"/>
      <c r="H193" s="16"/>
      <c r="I193" s="16"/>
      <c r="J193" s="16"/>
      <c r="K193" s="16"/>
      <c r="L193" s="16"/>
      <c r="M193" s="27"/>
    </row>
    <row r="194" spans="1:13">
      <c r="A194" s="15"/>
      <c r="B194" s="16"/>
      <c r="C194" s="16"/>
      <c r="D194" s="26"/>
      <c r="E194" s="16"/>
      <c r="F194" s="16"/>
      <c r="G194" s="16"/>
      <c r="H194" s="16"/>
      <c r="I194" s="16"/>
      <c r="J194" s="16"/>
      <c r="K194" s="16"/>
      <c r="L194" s="16"/>
      <c r="M194" s="27"/>
    </row>
    <row r="195" spans="1:13">
      <c r="A195" s="15"/>
      <c r="B195" s="16"/>
      <c r="C195" s="16"/>
      <c r="D195" s="26"/>
      <c r="E195" s="16"/>
      <c r="F195" s="16"/>
      <c r="G195" s="16"/>
      <c r="H195" s="16"/>
      <c r="I195" s="16"/>
      <c r="J195" s="16"/>
      <c r="K195" s="16"/>
      <c r="L195" s="16"/>
      <c r="M195" s="27"/>
    </row>
    <row r="196" spans="1:13">
      <c r="A196" s="15"/>
      <c r="B196" s="16"/>
      <c r="C196" s="16"/>
      <c r="D196" s="26"/>
      <c r="E196" s="16"/>
      <c r="F196" s="16"/>
      <c r="G196" s="16"/>
      <c r="H196" s="16"/>
      <c r="I196" s="16"/>
      <c r="J196" s="16"/>
      <c r="K196" s="16"/>
      <c r="L196" s="16"/>
      <c r="M196" s="27"/>
    </row>
  </sheetData>
  <mergeCells count="13">
    <mergeCell ref="A71:N71"/>
    <mergeCell ref="A4:N4"/>
    <mergeCell ref="K2:N2"/>
    <mergeCell ref="N5:N6"/>
    <mergeCell ref="D6:E6"/>
    <mergeCell ref="A8:N8"/>
    <mergeCell ref="A5:A6"/>
    <mergeCell ref="B5:B6"/>
    <mergeCell ref="C5:C6"/>
    <mergeCell ref="F5:J5"/>
    <mergeCell ref="K5:K6"/>
    <mergeCell ref="L5:L6"/>
    <mergeCell ref="M5:M6"/>
  </mergeCells>
  <phoneticPr fontId="19" type="noConversion"/>
  <printOptions horizontalCentered="1"/>
  <pageMargins left="0.39370078740157483" right="0.27559055118110237" top="1.0236220472440944" bottom="0.35433070866141736" header="0.86614173228346458" footer="0.19685039370078741"/>
  <pageSetup paperSize="9" scale="92" orientation="landscape" r:id="rId1"/>
  <headerFooter differentFirst="1" alignWithMargins="0">
    <oddHeader>&amp;C&amp;9&amp;P</oddHeader>
    <oddFooter>&amp;R&amp;9ДЦОП з біатлону</oddFooter>
  </headerFooter>
  <rowBreaks count="1" manualBreakCount="1">
    <brk id="2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T208"/>
  <sheetViews>
    <sheetView view="pageBreakPreview" zoomScaleNormal="100" zoomScaleSheetLayoutView="100" workbookViewId="0">
      <selection activeCell="A142" sqref="A142:N142"/>
    </sheetView>
  </sheetViews>
  <sheetFormatPr defaultColWidth="10.5703125" defaultRowHeight="11.25"/>
  <cols>
    <col min="1" max="1" width="38.28515625" style="21" customWidth="1"/>
    <col min="2" max="2" width="10.5703125" style="22" customWidth="1"/>
    <col min="3" max="3" width="5.140625" style="22" customWidth="1"/>
    <col min="4" max="4" width="21.85546875" style="21" customWidth="1"/>
    <col min="5" max="5" width="12.28515625" style="29" customWidth="1"/>
    <col min="6" max="6" width="7.5703125" style="23" customWidth="1"/>
    <col min="7" max="7" width="6.140625" style="23" customWidth="1"/>
    <col min="8" max="9" width="5.42578125" style="23" customWidth="1"/>
    <col min="10" max="10" width="6.85546875" style="23" customWidth="1"/>
    <col min="11" max="11" width="6.28515625" style="23" customWidth="1"/>
    <col min="12" max="12" width="8.28515625" style="23" customWidth="1"/>
    <col min="13" max="13" width="9.5703125" style="24" customWidth="1"/>
    <col min="14" max="14" width="11.140625" style="25" customWidth="1"/>
    <col min="15" max="15" width="13.140625" style="175" bestFit="1" customWidth="1"/>
    <col min="16" max="16384" width="10.5703125" style="21"/>
  </cols>
  <sheetData>
    <row r="1" spans="1:20" s="1" customFormat="1" ht="17.25" customHeight="1">
      <c r="E1" s="106"/>
      <c r="F1" s="104"/>
      <c r="G1" s="104"/>
      <c r="H1" s="104"/>
      <c r="I1" s="104"/>
      <c r="J1" s="104"/>
      <c r="K1" s="105" t="s">
        <v>0</v>
      </c>
      <c r="L1" s="105"/>
      <c r="M1" s="56"/>
      <c r="N1" s="57"/>
      <c r="O1" s="169"/>
    </row>
    <row r="2" spans="1:20" s="1" customFormat="1" ht="47.25" customHeight="1">
      <c r="B2" s="2"/>
      <c r="C2" s="2"/>
      <c r="E2" s="106"/>
      <c r="F2" s="107"/>
      <c r="G2" s="107"/>
      <c r="H2" s="107"/>
      <c r="I2" s="107"/>
      <c r="J2" s="107"/>
      <c r="K2" s="374" t="s">
        <v>161</v>
      </c>
      <c r="L2" s="374"/>
      <c r="M2" s="374"/>
      <c r="N2" s="374"/>
      <c r="O2" s="170"/>
    </row>
    <row r="3" spans="1:20" s="1" customFormat="1" ht="14.25" customHeight="1">
      <c r="B3" s="2"/>
      <c r="C3" s="2"/>
      <c r="E3" s="106"/>
      <c r="F3" s="107"/>
      <c r="G3" s="107"/>
      <c r="H3" s="107"/>
      <c r="I3" s="107"/>
      <c r="J3" s="107"/>
      <c r="K3" s="108"/>
      <c r="L3" s="108"/>
      <c r="M3" s="4"/>
      <c r="N3" s="4"/>
      <c r="O3" s="171"/>
    </row>
    <row r="4" spans="1:20" s="5" customFormat="1" ht="24" customHeight="1" thickBot="1">
      <c r="A4" s="373" t="s">
        <v>162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172"/>
    </row>
    <row r="5" spans="1:20" s="9" customFormat="1" ht="24" customHeight="1" thickBot="1">
      <c r="A5" s="380" t="s">
        <v>1</v>
      </c>
      <c r="B5" s="382" t="s">
        <v>2</v>
      </c>
      <c r="C5" s="380" t="s">
        <v>3</v>
      </c>
      <c r="D5" s="6" t="s">
        <v>64</v>
      </c>
      <c r="E5" s="7" t="s">
        <v>5</v>
      </c>
      <c r="F5" s="377" t="s">
        <v>6</v>
      </c>
      <c r="G5" s="384"/>
      <c r="H5" s="384"/>
      <c r="I5" s="384"/>
      <c r="J5" s="378"/>
      <c r="K5" s="394" t="s">
        <v>7</v>
      </c>
      <c r="L5" s="382" t="s">
        <v>8</v>
      </c>
      <c r="M5" s="382" t="s">
        <v>9</v>
      </c>
      <c r="N5" s="382" t="s">
        <v>10</v>
      </c>
      <c r="O5" s="173"/>
    </row>
    <row r="6" spans="1:20" s="9" customFormat="1" ht="24" customHeight="1" thickBot="1">
      <c r="A6" s="381"/>
      <c r="B6" s="383"/>
      <c r="C6" s="381"/>
      <c r="D6" s="377" t="s">
        <v>65</v>
      </c>
      <c r="E6" s="378"/>
      <c r="F6" s="10" t="s">
        <v>12</v>
      </c>
      <c r="G6" s="10" t="s">
        <v>13</v>
      </c>
      <c r="H6" s="8" t="s">
        <v>14</v>
      </c>
      <c r="I6" s="10" t="s">
        <v>15</v>
      </c>
      <c r="J6" s="10" t="s">
        <v>16</v>
      </c>
      <c r="K6" s="395"/>
      <c r="L6" s="383"/>
      <c r="M6" s="383"/>
      <c r="N6" s="383"/>
      <c r="O6" s="173"/>
    </row>
    <row r="7" spans="1:20" s="9" customFormat="1" ht="9" customHeight="1">
      <c r="A7" s="54"/>
      <c r="B7" s="54"/>
      <c r="C7" s="54"/>
      <c r="D7" s="52"/>
      <c r="E7" s="115"/>
      <c r="F7" s="52"/>
      <c r="G7" s="52"/>
      <c r="H7" s="52"/>
      <c r="I7" s="52"/>
      <c r="J7" s="52"/>
      <c r="K7" s="54"/>
      <c r="L7" s="54"/>
      <c r="M7" s="53"/>
      <c r="N7" s="53"/>
      <c r="O7" s="173"/>
    </row>
    <row r="8" spans="1:20" s="61" customFormat="1" ht="28.9" customHeight="1">
      <c r="A8" s="391" t="s">
        <v>54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174"/>
    </row>
    <row r="9" spans="1:20" s="61" customFormat="1" ht="18" customHeight="1">
      <c r="A9" s="391" t="s">
        <v>53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174"/>
    </row>
    <row r="11" spans="1:20" s="272" customFormat="1" ht="33.75" customHeight="1">
      <c r="A11" s="390" t="s">
        <v>775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271"/>
      <c r="O11" s="271"/>
    </row>
    <row r="12" spans="1:20" s="277" customFormat="1" ht="39.75" customHeight="1">
      <c r="A12" s="146" t="s">
        <v>788</v>
      </c>
      <c r="B12" s="123" t="s">
        <v>572</v>
      </c>
      <c r="C12" s="123">
        <v>9</v>
      </c>
      <c r="D12" s="387" t="s">
        <v>573</v>
      </c>
      <c r="E12" s="387"/>
      <c r="F12" s="123">
        <v>6</v>
      </c>
      <c r="G12" s="123">
        <v>3</v>
      </c>
      <c r="H12" s="123">
        <v>0</v>
      </c>
      <c r="I12" s="123">
        <v>0</v>
      </c>
      <c r="J12" s="123">
        <f>F12+G12</f>
        <v>9</v>
      </c>
      <c r="K12" s="123"/>
      <c r="L12" s="123">
        <v>3401220</v>
      </c>
      <c r="M12" s="273">
        <f>J12*C12</f>
        <v>81</v>
      </c>
      <c r="N12" s="274"/>
      <c r="P12" s="275"/>
      <c r="Q12" s="276"/>
      <c r="R12" s="276"/>
      <c r="S12" s="276"/>
      <c r="T12" s="276"/>
    </row>
    <row r="13" spans="1:20" s="277" customFormat="1" ht="39.75" customHeight="1">
      <c r="A13" s="146" t="s">
        <v>788</v>
      </c>
      <c r="B13" s="141" t="s">
        <v>574</v>
      </c>
      <c r="C13" s="123">
        <v>18</v>
      </c>
      <c r="D13" s="137" t="s">
        <v>132</v>
      </c>
      <c r="E13" s="137"/>
      <c r="F13" s="123">
        <v>4</v>
      </c>
      <c r="G13" s="123">
        <v>2</v>
      </c>
      <c r="H13" s="123">
        <v>0</v>
      </c>
      <c r="I13" s="123">
        <v>0</v>
      </c>
      <c r="J13" s="123">
        <f t="shared" ref="J13:J33" si="0">F13+G13</f>
        <v>6</v>
      </c>
      <c r="K13" s="123"/>
      <c r="L13" s="123">
        <v>3401220</v>
      </c>
      <c r="M13" s="273">
        <f t="shared" ref="M13:M33" si="1">J13*C13</f>
        <v>108</v>
      </c>
      <c r="N13" s="274"/>
      <c r="P13" s="275"/>
      <c r="Q13" s="276"/>
      <c r="R13" s="276"/>
      <c r="S13" s="276"/>
      <c r="T13" s="276"/>
    </row>
    <row r="14" spans="1:20" s="277" customFormat="1" ht="39.75" customHeight="1">
      <c r="A14" s="146" t="s">
        <v>788</v>
      </c>
      <c r="B14" s="141" t="s">
        <v>575</v>
      </c>
      <c r="C14" s="123">
        <v>13</v>
      </c>
      <c r="D14" s="387" t="s">
        <v>573</v>
      </c>
      <c r="E14" s="387"/>
      <c r="F14" s="123">
        <v>6</v>
      </c>
      <c r="G14" s="123">
        <v>3</v>
      </c>
      <c r="H14" s="123">
        <v>0</v>
      </c>
      <c r="I14" s="123">
        <v>0</v>
      </c>
      <c r="J14" s="123">
        <f t="shared" si="0"/>
        <v>9</v>
      </c>
      <c r="K14" s="123"/>
      <c r="L14" s="123">
        <v>3401220</v>
      </c>
      <c r="M14" s="273">
        <f t="shared" si="1"/>
        <v>117</v>
      </c>
      <c r="N14" s="274"/>
      <c r="P14" s="275"/>
      <c r="Q14" s="276"/>
      <c r="R14" s="276"/>
      <c r="S14" s="276"/>
      <c r="T14" s="276"/>
    </row>
    <row r="15" spans="1:20" s="277" customFormat="1" ht="39.75" customHeight="1">
      <c r="A15" s="146" t="s">
        <v>788</v>
      </c>
      <c r="B15" s="123" t="s">
        <v>576</v>
      </c>
      <c r="C15" s="123">
        <v>6</v>
      </c>
      <c r="D15" s="387" t="s">
        <v>140</v>
      </c>
      <c r="E15" s="387"/>
      <c r="F15" s="123">
        <v>4</v>
      </c>
      <c r="G15" s="123">
        <v>2</v>
      </c>
      <c r="H15" s="123">
        <v>0</v>
      </c>
      <c r="I15" s="123">
        <v>0</v>
      </c>
      <c r="J15" s="123">
        <f t="shared" si="0"/>
        <v>6</v>
      </c>
      <c r="K15" s="123"/>
      <c r="L15" s="123">
        <v>3401220</v>
      </c>
      <c r="M15" s="273">
        <f t="shared" si="1"/>
        <v>36</v>
      </c>
      <c r="N15" s="274"/>
      <c r="P15" s="275"/>
      <c r="Q15" s="276"/>
      <c r="R15" s="276"/>
      <c r="S15" s="276"/>
      <c r="T15" s="276"/>
    </row>
    <row r="16" spans="1:20" s="277" customFormat="1" ht="39.75" customHeight="1">
      <c r="A16" s="146" t="s">
        <v>788</v>
      </c>
      <c r="B16" s="123" t="s">
        <v>577</v>
      </c>
      <c r="C16" s="123">
        <v>8</v>
      </c>
      <c r="D16" s="137" t="s">
        <v>578</v>
      </c>
      <c r="E16" s="137"/>
      <c r="F16" s="123">
        <v>6</v>
      </c>
      <c r="G16" s="123">
        <v>3</v>
      </c>
      <c r="H16" s="123">
        <v>0</v>
      </c>
      <c r="I16" s="123">
        <v>0</v>
      </c>
      <c r="J16" s="123">
        <f t="shared" si="0"/>
        <v>9</v>
      </c>
      <c r="K16" s="123"/>
      <c r="L16" s="123">
        <v>3401220</v>
      </c>
      <c r="M16" s="273">
        <f t="shared" si="1"/>
        <v>72</v>
      </c>
      <c r="N16" s="274"/>
      <c r="P16" s="275"/>
      <c r="Q16" s="276"/>
      <c r="R16" s="276"/>
      <c r="S16" s="276"/>
      <c r="T16" s="276"/>
    </row>
    <row r="17" spans="1:20" s="277" customFormat="1" ht="39.75" customHeight="1">
      <c r="A17" s="146" t="s">
        <v>788</v>
      </c>
      <c r="B17" s="123" t="s">
        <v>579</v>
      </c>
      <c r="C17" s="123">
        <v>8</v>
      </c>
      <c r="D17" s="387" t="s">
        <v>573</v>
      </c>
      <c r="E17" s="387"/>
      <c r="F17" s="123">
        <v>6</v>
      </c>
      <c r="G17" s="123">
        <v>3</v>
      </c>
      <c r="H17" s="123">
        <v>0</v>
      </c>
      <c r="I17" s="123">
        <v>0</v>
      </c>
      <c r="J17" s="123">
        <f t="shared" si="0"/>
        <v>9</v>
      </c>
      <c r="K17" s="123"/>
      <c r="L17" s="123">
        <v>3401220</v>
      </c>
      <c r="M17" s="273">
        <f t="shared" si="1"/>
        <v>72</v>
      </c>
      <c r="N17" s="274"/>
      <c r="P17" s="275"/>
      <c r="Q17" s="276"/>
      <c r="R17" s="276"/>
      <c r="S17" s="276"/>
      <c r="T17" s="276"/>
    </row>
    <row r="18" spans="1:20" s="277" customFormat="1" ht="39.75" customHeight="1">
      <c r="A18" s="146" t="s">
        <v>788</v>
      </c>
      <c r="B18" s="141" t="s">
        <v>580</v>
      </c>
      <c r="C18" s="123">
        <v>14</v>
      </c>
      <c r="D18" s="387" t="s">
        <v>573</v>
      </c>
      <c r="E18" s="387"/>
      <c r="F18" s="123">
        <v>6</v>
      </c>
      <c r="G18" s="123">
        <v>3</v>
      </c>
      <c r="H18" s="123">
        <v>0</v>
      </c>
      <c r="I18" s="123">
        <v>0</v>
      </c>
      <c r="J18" s="123">
        <f t="shared" si="0"/>
        <v>9</v>
      </c>
      <c r="K18" s="123"/>
      <c r="L18" s="123">
        <v>3401220</v>
      </c>
      <c r="M18" s="273">
        <f t="shared" si="1"/>
        <v>126</v>
      </c>
      <c r="N18" s="274"/>
      <c r="P18" s="275"/>
      <c r="Q18" s="276"/>
      <c r="R18" s="276"/>
      <c r="S18" s="276"/>
      <c r="T18" s="276"/>
    </row>
    <row r="19" spans="1:20" s="277" customFormat="1" ht="39.75" customHeight="1">
      <c r="A19" s="146" t="s">
        <v>788</v>
      </c>
      <c r="B19" s="123" t="s">
        <v>581</v>
      </c>
      <c r="C19" s="123">
        <v>5</v>
      </c>
      <c r="D19" s="387" t="s">
        <v>573</v>
      </c>
      <c r="E19" s="387"/>
      <c r="F19" s="123">
        <v>6</v>
      </c>
      <c r="G19" s="123">
        <v>3</v>
      </c>
      <c r="H19" s="123">
        <v>0</v>
      </c>
      <c r="I19" s="123">
        <v>0</v>
      </c>
      <c r="J19" s="123">
        <f t="shared" si="0"/>
        <v>9</v>
      </c>
      <c r="K19" s="123"/>
      <c r="L19" s="123">
        <v>3401220</v>
      </c>
      <c r="M19" s="273">
        <f t="shared" si="1"/>
        <v>45</v>
      </c>
      <c r="N19" s="274"/>
      <c r="P19" s="275"/>
      <c r="Q19" s="276"/>
      <c r="R19" s="276"/>
      <c r="S19" s="276"/>
      <c r="T19" s="276"/>
    </row>
    <row r="20" spans="1:20" s="277" customFormat="1" ht="39.75" customHeight="1">
      <c r="A20" s="146" t="s">
        <v>788</v>
      </c>
      <c r="B20" s="123" t="s">
        <v>582</v>
      </c>
      <c r="C20" s="123">
        <v>12</v>
      </c>
      <c r="D20" s="137" t="s">
        <v>583</v>
      </c>
      <c r="E20" s="137"/>
      <c r="F20" s="123">
        <v>4</v>
      </c>
      <c r="G20" s="123">
        <v>2</v>
      </c>
      <c r="H20" s="123">
        <v>0</v>
      </c>
      <c r="I20" s="123">
        <v>0</v>
      </c>
      <c r="J20" s="123">
        <f t="shared" si="0"/>
        <v>6</v>
      </c>
      <c r="K20" s="123"/>
      <c r="L20" s="123">
        <v>3401220</v>
      </c>
      <c r="M20" s="273">
        <f t="shared" si="1"/>
        <v>72</v>
      </c>
      <c r="N20" s="274"/>
      <c r="P20" s="275"/>
      <c r="Q20" s="276"/>
      <c r="R20" s="276"/>
      <c r="S20" s="276"/>
      <c r="T20" s="276"/>
    </row>
    <row r="21" spans="1:20" s="277" customFormat="1" ht="39.75" customHeight="1">
      <c r="A21" s="146" t="s">
        <v>788</v>
      </c>
      <c r="B21" s="123" t="s">
        <v>584</v>
      </c>
      <c r="C21" s="123">
        <v>6</v>
      </c>
      <c r="D21" s="387" t="s">
        <v>573</v>
      </c>
      <c r="E21" s="387"/>
      <c r="F21" s="123">
        <v>6</v>
      </c>
      <c r="G21" s="123">
        <v>3</v>
      </c>
      <c r="H21" s="123">
        <v>0</v>
      </c>
      <c r="I21" s="123">
        <v>0</v>
      </c>
      <c r="J21" s="123">
        <f t="shared" si="0"/>
        <v>9</v>
      </c>
      <c r="K21" s="123"/>
      <c r="L21" s="123">
        <v>3401220</v>
      </c>
      <c r="M21" s="273">
        <f t="shared" si="1"/>
        <v>54</v>
      </c>
      <c r="N21" s="274"/>
      <c r="P21" s="275"/>
      <c r="Q21" s="276"/>
      <c r="R21" s="276"/>
      <c r="S21" s="276"/>
      <c r="T21" s="276"/>
    </row>
    <row r="22" spans="1:20" s="277" customFormat="1" ht="39.75" customHeight="1">
      <c r="A22" s="146" t="s">
        <v>788</v>
      </c>
      <c r="B22" s="123" t="s">
        <v>585</v>
      </c>
      <c r="C22" s="123">
        <v>7</v>
      </c>
      <c r="D22" s="387" t="s">
        <v>573</v>
      </c>
      <c r="E22" s="387"/>
      <c r="F22" s="123">
        <v>6</v>
      </c>
      <c r="G22" s="123">
        <v>3</v>
      </c>
      <c r="H22" s="123">
        <v>0</v>
      </c>
      <c r="I22" s="123">
        <v>0</v>
      </c>
      <c r="J22" s="123">
        <f t="shared" si="0"/>
        <v>9</v>
      </c>
      <c r="K22" s="123"/>
      <c r="L22" s="123">
        <v>3401220</v>
      </c>
      <c r="M22" s="273">
        <f t="shared" si="1"/>
        <v>63</v>
      </c>
      <c r="N22" s="274"/>
      <c r="P22" s="275"/>
      <c r="Q22" s="276"/>
      <c r="R22" s="276"/>
      <c r="S22" s="276"/>
      <c r="T22" s="276"/>
    </row>
    <row r="23" spans="1:20" s="277" customFormat="1" ht="39.75" customHeight="1">
      <c r="A23" s="146" t="s">
        <v>788</v>
      </c>
      <c r="B23" s="141" t="s">
        <v>585</v>
      </c>
      <c r="C23" s="123">
        <v>7</v>
      </c>
      <c r="D23" s="137" t="s">
        <v>583</v>
      </c>
      <c r="E23" s="137"/>
      <c r="F23" s="123">
        <v>4</v>
      </c>
      <c r="G23" s="123">
        <v>2</v>
      </c>
      <c r="H23" s="123">
        <v>0</v>
      </c>
      <c r="I23" s="123">
        <v>0</v>
      </c>
      <c r="J23" s="123">
        <f t="shared" si="0"/>
        <v>6</v>
      </c>
      <c r="K23" s="123"/>
      <c r="L23" s="123">
        <v>3401220</v>
      </c>
      <c r="M23" s="273">
        <f t="shared" si="1"/>
        <v>42</v>
      </c>
      <c r="N23" s="274"/>
      <c r="P23" s="275"/>
      <c r="Q23" s="276"/>
      <c r="R23" s="276"/>
      <c r="S23" s="276"/>
      <c r="T23" s="276"/>
    </row>
    <row r="24" spans="1:20" s="277" customFormat="1" ht="39.75" customHeight="1">
      <c r="A24" s="146" t="s">
        <v>788</v>
      </c>
      <c r="B24" s="123" t="s">
        <v>586</v>
      </c>
      <c r="C24" s="123">
        <v>16</v>
      </c>
      <c r="D24" s="387" t="s">
        <v>573</v>
      </c>
      <c r="E24" s="387"/>
      <c r="F24" s="123">
        <v>4</v>
      </c>
      <c r="G24" s="123">
        <v>2</v>
      </c>
      <c r="H24" s="123">
        <v>0</v>
      </c>
      <c r="I24" s="123">
        <v>0</v>
      </c>
      <c r="J24" s="123">
        <f t="shared" si="0"/>
        <v>6</v>
      </c>
      <c r="K24" s="123"/>
      <c r="L24" s="123">
        <v>3401220</v>
      </c>
      <c r="M24" s="273">
        <f t="shared" si="1"/>
        <v>96</v>
      </c>
      <c r="N24" s="274"/>
      <c r="P24" s="275"/>
      <c r="Q24" s="276"/>
      <c r="R24" s="276"/>
      <c r="S24" s="276"/>
      <c r="T24" s="276"/>
    </row>
    <row r="25" spans="1:20" s="277" customFormat="1" ht="39.75" customHeight="1">
      <c r="A25" s="146" t="s">
        <v>788</v>
      </c>
      <c r="B25" s="123" t="s">
        <v>587</v>
      </c>
      <c r="C25" s="123">
        <v>17</v>
      </c>
      <c r="D25" s="387" t="s">
        <v>588</v>
      </c>
      <c r="E25" s="387"/>
      <c r="F25" s="123">
        <v>4</v>
      </c>
      <c r="G25" s="123">
        <v>1</v>
      </c>
      <c r="H25" s="123">
        <v>0</v>
      </c>
      <c r="I25" s="123">
        <v>0</v>
      </c>
      <c r="J25" s="123">
        <f t="shared" si="0"/>
        <v>5</v>
      </c>
      <c r="K25" s="123"/>
      <c r="L25" s="123">
        <v>3401220</v>
      </c>
      <c r="M25" s="273">
        <f t="shared" si="1"/>
        <v>85</v>
      </c>
      <c r="N25" s="274"/>
      <c r="P25" s="275"/>
      <c r="Q25" s="276"/>
      <c r="R25" s="276"/>
      <c r="S25" s="276"/>
      <c r="T25" s="276"/>
    </row>
    <row r="26" spans="1:20" s="277" customFormat="1" ht="39.75" customHeight="1">
      <c r="A26" s="146" t="s">
        <v>788</v>
      </c>
      <c r="B26" s="123" t="s">
        <v>589</v>
      </c>
      <c r="C26" s="123">
        <v>15</v>
      </c>
      <c r="D26" s="387" t="s">
        <v>573</v>
      </c>
      <c r="E26" s="387"/>
      <c r="F26" s="123">
        <v>4</v>
      </c>
      <c r="G26" s="123">
        <v>2</v>
      </c>
      <c r="H26" s="123">
        <v>0</v>
      </c>
      <c r="I26" s="123">
        <v>0</v>
      </c>
      <c r="J26" s="123">
        <f t="shared" si="0"/>
        <v>6</v>
      </c>
      <c r="K26" s="123"/>
      <c r="L26" s="123">
        <v>3401220</v>
      </c>
      <c r="M26" s="273">
        <f t="shared" si="1"/>
        <v>90</v>
      </c>
      <c r="N26" s="274"/>
      <c r="P26" s="275"/>
      <c r="Q26" s="276"/>
      <c r="R26" s="276"/>
      <c r="S26" s="276"/>
      <c r="T26" s="276"/>
    </row>
    <row r="27" spans="1:20" s="277" customFormat="1" ht="39.75" customHeight="1">
      <c r="A27" s="146" t="s">
        <v>788</v>
      </c>
      <c r="B27" s="123" t="s">
        <v>590</v>
      </c>
      <c r="C27" s="123">
        <v>6</v>
      </c>
      <c r="D27" s="387" t="s">
        <v>573</v>
      </c>
      <c r="E27" s="387"/>
      <c r="F27" s="123">
        <v>3</v>
      </c>
      <c r="G27" s="123">
        <v>1</v>
      </c>
      <c r="H27" s="123">
        <v>0</v>
      </c>
      <c r="I27" s="123">
        <v>0</v>
      </c>
      <c r="J27" s="123">
        <f t="shared" si="0"/>
        <v>4</v>
      </c>
      <c r="K27" s="123"/>
      <c r="L27" s="123">
        <v>3401220</v>
      </c>
      <c r="M27" s="273">
        <f t="shared" si="1"/>
        <v>24</v>
      </c>
      <c r="N27" s="274"/>
      <c r="P27" s="275"/>
      <c r="Q27" s="276"/>
      <c r="R27" s="276"/>
      <c r="S27" s="276"/>
      <c r="T27" s="276"/>
    </row>
    <row r="28" spans="1:20" s="277" customFormat="1" ht="39.75" customHeight="1">
      <c r="A28" s="146" t="s">
        <v>788</v>
      </c>
      <c r="B28" s="123" t="s">
        <v>591</v>
      </c>
      <c r="C28" s="123">
        <v>11</v>
      </c>
      <c r="D28" s="387" t="s">
        <v>588</v>
      </c>
      <c r="E28" s="387"/>
      <c r="F28" s="123">
        <v>3</v>
      </c>
      <c r="G28" s="123">
        <v>1</v>
      </c>
      <c r="H28" s="123">
        <v>0</v>
      </c>
      <c r="I28" s="123">
        <v>0</v>
      </c>
      <c r="J28" s="123">
        <f t="shared" si="0"/>
        <v>4</v>
      </c>
      <c r="K28" s="123"/>
      <c r="L28" s="123">
        <v>3401220</v>
      </c>
      <c r="M28" s="273">
        <f t="shared" si="1"/>
        <v>44</v>
      </c>
      <c r="N28" s="274"/>
      <c r="P28" s="275"/>
      <c r="Q28" s="276"/>
      <c r="R28" s="276"/>
      <c r="S28" s="276"/>
      <c r="T28" s="276"/>
    </row>
    <row r="29" spans="1:20" s="277" customFormat="1" ht="39.75" customHeight="1">
      <c r="A29" s="146" t="s">
        <v>788</v>
      </c>
      <c r="B29" s="123" t="s">
        <v>592</v>
      </c>
      <c r="C29" s="123">
        <v>18</v>
      </c>
      <c r="D29" s="137" t="s">
        <v>583</v>
      </c>
      <c r="E29" s="137"/>
      <c r="F29" s="123">
        <v>4</v>
      </c>
      <c r="G29" s="123">
        <v>1</v>
      </c>
      <c r="H29" s="123">
        <v>0</v>
      </c>
      <c r="I29" s="123">
        <v>0</v>
      </c>
      <c r="J29" s="123">
        <f t="shared" si="0"/>
        <v>5</v>
      </c>
      <c r="K29" s="123"/>
      <c r="L29" s="123">
        <v>3401220</v>
      </c>
      <c r="M29" s="273">
        <f t="shared" si="1"/>
        <v>90</v>
      </c>
      <c r="N29" s="274"/>
      <c r="P29" s="275"/>
      <c r="Q29" s="276"/>
      <c r="R29" s="276"/>
      <c r="S29" s="276"/>
      <c r="T29" s="276"/>
    </row>
    <row r="30" spans="1:20" s="277" customFormat="1" ht="39.75" customHeight="1">
      <c r="A30" s="146" t="s">
        <v>788</v>
      </c>
      <c r="B30" s="123" t="s">
        <v>593</v>
      </c>
      <c r="C30" s="123">
        <v>11</v>
      </c>
      <c r="D30" s="387" t="s">
        <v>573</v>
      </c>
      <c r="E30" s="387"/>
      <c r="F30" s="123">
        <v>3</v>
      </c>
      <c r="G30" s="123">
        <v>1</v>
      </c>
      <c r="H30" s="123">
        <v>0</v>
      </c>
      <c r="I30" s="123">
        <v>0</v>
      </c>
      <c r="J30" s="123">
        <f t="shared" si="0"/>
        <v>4</v>
      </c>
      <c r="K30" s="123"/>
      <c r="L30" s="123">
        <v>3401220</v>
      </c>
      <c r="M30" s="273">
        <f t="shared" si="1"/>
        <v>44</v>
      </c>
      <c r="N30" s="274"/>
      <c r="P30" s="275"/>
      <c r="Q30" s="276"/>
      <c r="R30" s="276"/>
      <c r="S30" s="276"/>
      <c r="T30" s="276"/>
    </row>
    <row r="31" spans="1:20" s="277" customFormat="1" ht="39.75" customHeight="1">
      <c r="A31" s="146" t="s">
        <v>788</v>
      </c>
      <c r="B31" s="123" t="s">
        <v>594</v>
      </c>
      <c r="C31" s="123">
        <v>16</v>
      </c>
      <c r="D31" s="137" t="s">
        <v>583</v>
      </c>
      <c r="E31" s="137"/>
      <c r="F31" s="123">
        <v>3</v>
      </c>
      <c r="G31" s="123">
        <v>2</v>
      </c>
      <c r="H31" s="123">
        <v>0</v>
      </c>
      <c r="I31" s="123">
        <v>0</v>
      </c>
      <c r="J31" s="123">
        <f t="shared" si="0"/>
        <v>5</v>
      </c>
      <c r="K31" s="123"/>
      <c r="L31" s="123">
        <v>3401220</v>
      </c>
      <c r="M31" s="273">
        <f t="shared" si="1"/>
        <v>80</v>
      </c>
      <c r="N31" s="274"/>
      <c r="P31" s="275"/>
      <c r="Q31" s="276"/>
      <c r="R31" s="276"/>
      <c r="S31" s="276"/>
      <c r="T31" s="276"/>
    </row>
    <row r="32" spans="1:20" s="277" customFormat="1" ht="39.75" customHeight="1">
      <c r="A32" s="146" t="s">
        <v>788</v>
      </c>
      <c r="B32" s="123" t="s">
        <v>595</v>
      </c>
      <c r="C32" s="123">
        <v>17</v>
      </c>
      <c r="D32" s="137" t="s">
        <v>132</v>
      </c>
      <c r="E32" s="137"/>
      <c r="F32" s="123">
        <v>4</v>
      </c>
      <c r="G32" s="123">
        <v>2</v>
      </c>
      <c r="H32" s="123">
        <v>0</v>
      </c>
      <c r="I32" s="123">
        <v>0</v>
      </c>
      <c r="J32" s="123">
        <f t="shared" si="0"/>
        <v>6</v>
      </c>
      <c r="K32" s="123"/>
      <c r="L32" s="123">
        <v>3401220</v>
      </c>
      <c r="M32" s="273">
        <f t="shared" si="1"/>
        <v>102</v>
      </c>
      <c r="N32" s="274"/>
      <c r="P32" s="275"/>
      <c r="Q32" s="276"/>
      <c r="R32" s="276"/>
      <c r="S32" s="276"/>
      <c r="T32" s="276"/>
    </row>
    <row r="33" spans="1:20" s="277" customFormat="1" ht="39.75" customHeight="1">
      <c r="A33" s="146" t="s">
        <v>788</v>
      </c>
      <c r="B33" s="123" t="s">
        <v>596</v>
      </c>
      <c r="C33" s="123">
        <v>9</v>
      </c>
      <c r="D33" s="387" t="s">
        <v>573</v>
      </c>
      <c r="E33" s="387"/>
      <c r="F33" s="123">
        <v>5</v>
      </c>
      <c r="G33" s="123">
        <v>3</v>
      </c>
      <c r="H33" s="123">
        <v>0</v>
      </c>
      <c r="I33" s="123">
        <v>0</v>
      </c>
      <c r="J33" s="123">
        <f t="shared" si="0"/>
        <v>8</v>
      </c>
      <c r="K33" s="123"/>
      <c r="L33" s="123">
        <v>3401220</v>
      </c>
      <c r="M33" s="273">
        <f t="shared" si="1"/>
        <v>72</v>
      </c>
      <c r="N33" s="274"/>
      <c r="P33" s="275"/>
      <c r="Q33" s="276"/>
      <c r="R33" s="276"/>
      <c r="S33" s="276"/>
      <c r="T33" s="276"/>
    </row>
    <row r="34" spans="1:20" s="272" customFormat="1" ht="9" customHeight="1">
      <c r="A34" s="271"/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</row>
    <row r="35" spans="1:20" s="279" customFormat="1" ht="36" customHeight="1">
      <c r="A35" s="146" t="s">
        <v>788</v>
      </c>
      <c r="B35" s="123" t="s">
        <v>597</v>
      </c>
      <c r="C35" s="123">
        <v>12</v>
      </c>
      <c r="D35" s="387" t="s">
        <v>132</v>
      </c>
      <c r="E35" s="387"/>
      <c r="F35" s="123">
        <v>5</v>
      </c>
      <c r="G35" s="123">
        <v>1</v>
      </c>
      <c r="H35" s="123">
        <v>0</v>
      </c>
      <c r="I35" s="123">
        <v>0</v>
      </c>
      <c r="J35" s="123">
        <f t="shared" ref="J35:J52" si="2">F35+G35</f>
        <v>6</v>
      </c>
      <c r="K35" s="123"/>
      <c r="L35" s="123">
        <v>3401220</v>
      </c>
      <c r="M35" s="123">
        <f>C35*J35</f>
        <v>72</v>
      </c>
      <c r="N35" s="278"/>
    </row>
    <row r="36" spans="1:20" s="279" customFormat="1" ht="36" customHeight="1">
      <c r="A36" s="146" t="s">
        <v>788</v>
      </c>
      <c r="B36" s="141" t="s">
        <v>598</v>
      </c>
      <c r="C36" s="123">
        <v>15</v>
      </c>
      <c r="D36" s="387" t="s">
        <v>573</v>
      </c>
      <c r="E36" s="387"/>
      <c r="F36" s="123">
        <v>8</v>
      </c>
      <c r="G36" s="123">
        <v>1</v>
      </c>
      <c r="H36" s="123">
        <v>0</v>
      </c>
      <c r="I36" s="123">
        <v>0</v>
      </c>
      <c r="J36" s="123">
        <f t="shared" si="2"/>
        <v>9</v>
      </c>
      <c r="K36" s="123"/>
      <c r="L36" s="123">
        <v>3401220</v>
      </c>
      <c r="M36" s="123">
        <f t="shared" ref="M36:M52" si="3">C36*J36</f>
        <v>135</v>
      </c>
      <c r="N36" s="278"/>
    </row>
    <row r="37" spans="1:20" s="279" customFormat="1" ht="36" customHeight="1">
      <c r="A37" s="146" t="s">
        <v>788</v>
      </c>
      <c r="B37" s="141" t="s">
        <v>599</v>
      </c>
      <c r="C37" s="123">
        <v>17</v>
      </c>
      <c r="D37" s="387" t="s">
        <v>132</v>
      </c>
      <c r="E37" s="387"/>
      <c r="F37" s="123">
        <v>5</v>
      </c>
      <c r="G37" s="123">
        <v>1</v>
      </c>
      <c r="H37" s="123">
        <v>0</v>
      </c>
      <c r="I37" s="123">
        <v>0</v>
      </c>
      <c r="J37" s="123">
        <f t="shared" si="2"/>
        <v>6</v>
      </c>
      <c r="K37" s="123"/>
      <c r="L37" s="123">
        <v>3401220</v>
      </c>
      <c r="M37" s="123">
        <f t="shared" si="3"/>
        <v>102</v>
      </c>
      <c r="N37" s="278"/>
    </row>
    <row r="38" spans="1:20" s="279" customFormat="1" ht="36" customHeight="1">
      <c r="A38" s="146" t="s">
        <v>788</v>
      </c>
      <c r="B38" s="141" t="s">
        <v>600</v>
      </c>
      <c r="C38" s="123">
        <v>5</v>
      </c>
      <c r="D38" s="387" t="s">
        <v>601</v>
      </c>
      <c r="E38" s="387"/>
      <c r="F38" s="123">
        <v>13</v>
      </c>
      <c r="G38" s="123">
        <v>2</v>
      </c>
      <c r="H38" s="123">
        <v>0</v>
      </c>
      <c r="I38" s="123">
        <v>0</v>
      </c>
      <c r="J38" s="123">
        <f t="shared" si="2"/>
        <v>15</v>
      </c>
      <c r="K38" s="123"/>
      <c r="L38" s="123">
        <v>3401220</v>
      </c>
      <c r="M38" s="123">
        <f t="shared" si="3"/>
        <v>75</v>
      </c>
      <c r="N38" s="278"/>
    </row>
    <row r="39" spans="1:20" s="279" customFormat="1" ht="36" customHeight="1">
      <c r="A39" s="146" t="s">
        <v>788</v>
      </c>
      <c r="B39" s="141" t="s">
        <v>602</v>
      </c>
      <c r="C39" s="123">
        <v>8</v>
      </c>
      <c r="D39" s="387" t="s">
        <v>573</v>
      </c>
      <c r="E39" s="387"/>
      <c r="F39" s="123">
        <v>13</v>
      </c>
      <c r="G39" s="123">
        <v>2</v>
      </c>
      <c r="H39" s="123">
        <v>0</v>
      </c>
      <c r="I39" s="123">
        <v>0</v>
      </c>
      <c r="J39" s="123">
        <f t="shared" si="2"/>
        <v>15</v>
      </c>
      <c r="K39" s="123"/>
      <c r="L39" s="123">
        <v>3401220</v>
      </c>
      <c r="M39" s="123">
        <f t="shared" si="3"/>
        <v>120</v>
      </c>
      <c r="N39" s="278"/>
    </row>
    <row r="40" spans="1:20" s="279" customFormat="1" ht="36" customHeight="1">
      <c r="A40" s="146" t="s">
        <v>788</v>
      </c>
      <c r="B40" s="141" t="s">
        <v>603</v>
      </c>
      <c r="C40" s="123">
        <v>12</v>
      </c>
      <c r="D40" s="387" t="s">
        <v>132</v>
      </c>
      <c r="E40" s="387"/>
      <c r="F40" s="123">
        <v>5</v>
      </c>
      <c r="G40" s="123">
        <v>2</v>
      </c>
      <c r="H40" s="123">
        <v>0</v>
      </c>
      <c r="I40" s="123">
        <v>0</v>
      </c>
      <c r="J40" s="123">
        <f t="shared" si="2"/>
        <v>7</v>
      </c>
      <c r="K40" s="123"/>
      <c r="L40" s="123">
        <v>3401220</v>
      </c>
      <c r="M40" s="123">
        <f t="shared" si="3"/>
        <v>84</v>
      </c>
      <c r="N40" s="278"/>
    </row>
    <row r="41" spans="1:20" s="279" customFormat="1" ht="36" customHeight="1">
      <c r="A41" s="146" t="s">
        <v>788</v>
      </c>
      <c r="B41" s="141" t="s">
        <v>604</v>
      </c>
      <c r="C41" s="123">
        <v>12</v>
      </c>
      <c r="D41" s="387" t="s">
        <v>132</v>
      </c>
      <c r="E41" s="387"/>
      <c r="F41" s="123">
        <v>5</v>
      </c>
      <c r="G41" s="123">
        <v>2</v>
      </c>
      <c r="H41" s="123">
        <v>0</v>
      </c>
      <c r="I41" s="123">
        <v>0</v>
      </c>
      <c r="J41" s="123">
        <f t="shared" si="2"/>
        <v>7</v>
      </c>
      <c r="K41" s="123"/>
      <c r="L41" s="123">
        <v>3401220</v>
      </c>
      <c r="M41" s="123">
        <f t="shared" si="3"/>
        <v>84</v>
      </c>
      <c r="N41" s="278"/>
    </row>
    <row r="42" spans="1:20" s="279" customFormat="1" ht="36" customHeight="1">
      <c r="A42" s="146" t="s">
        <v>788</v>
      </c>
      <c r="B42" s="141" t="s">
        <v>605</v>
      </c>
      <c r="C42" s="123">
        <v>14</v>
      </c>
      <c r="D42" s="387" t="s">
        <v>573</v>
      </c>
      <c r="E42" s="387"/>
      <c r="F42" s="123">
        <v>8</v>
      </c>
      <c r="G42" s="123">
        <v>2</v>
      </c>
      <c r="H42" s="123">
        <v>0</v>
      </c>
      <c r="I42" s="123">
        <v>0</v>
      </c>
      <c r="J42" s="123">
        <f t="shared" si="2"/>
        <v>10</v>
      </c>
      <c r="K42" s="123"/>
      <c r="L42" s="123">
        <v>3401220</v>
      </c>
      <c r="M42" s="123">
        <f t="shared" si="3"/>
        <v>140</v>
      </c>
      <c r="N42" s="278"/>
    </row>
    <row r="43" spans="1:20" s="279" customFormat="1" ht="36" customHeight="1">
      <c r="A43" s="146" t="s">
        <v>788</v>
      </c>
      <c r="B43" s="141" t="s">
        <v>606</v>
      </c>
      <c r="C43" s="123">
        <v>12</v>
      </c>
      <c r="D43" s="387" t="s">
        <v>573</v>
      </c>
      <c r="E43" s="387"/>
      <c r="F43" s="123">
        <v>10</v>
      </c>
      <c r="G43" s="123">
        <v>2</v>
      </c>
      <c r="H43" s="123">
        <v>0</v>
      </c>
      <c r="I43" s="123">
        <v>0</v>
      </c>
      <c r="J43" s="123">
        <f t="shared" si="2"/>
        <v>12</v>
      </c>
      <c r="K43" s="123"/>
      <c r="L43" s="123">
        <v>3401220</v>
      </c>
      <c r="M43" s="123">
        <f t="shared" si="3"/>
        <v>144</v>
      </c>
      <c r="N43" s="278"/>
    </row>
    <row r="44" spans="1:20" s="279" customFormat="1" ht="36" customHeight="1">
      <c r="A44" s="146" t="s">
        <v>788</v>
      </c>
      <c r="B44" s="141" t="s">
        <v>607</v>
      </c>
      <c r="C44" s="123">
        <v>12</v>
      </c>
      <c r="D44" s="387" t="s">
        <v>573</v>
      </c>
      <c r="E44" s="387"/>
      <c r="F44" s="123">
        <v>10</v>
      </c>
      <c r="G44" s="123">
        <v>2</v>
      </c>
      <c r="H44" s="123">
        <v>0</v>
      </c>
      <c r="I44" s="123">
        <v>0</v>
      </c>
      <c r="J44" s="123">
        <f t="shared" si="2"/>
        <v>12</v>
      </c>
      <c r="K44" s="123"/>
      <c r="L44" s="123">
        <v>3401220</v>
      </c>
      <c r="M44" s="123">
        <f t="shared" si="3"/>
        <v>144</v>
      </c>
      <c r="N44" s="278"/>
    </row>
    <row r="45" spans="1:20" s="279" customFormat="1" ht="36" customHeight="1">
      <c r="A45" s="146" t="s">
        <v>788</v>
      </c>
      <c r="B45" s="141" t="s">
        <v>608</v>
      </c>
      <c r="C45" s="123">
        <v>12</v>
      </c>
      <c r="D45" s="387" t="s">
        <v>573</v>
      </c>
      <c r="E45" s="387"/>
      <c r="F45" s="123">
        <v>10</v>
      </c>
      <c r="G45" s="123">
        <v>2</v>
      </c>
      <c r="H45" s="123">
        <v>0</v>
      </c>
      <c r="I45" s="123">
        <v>0</v>
      </c>
      <c r="J45" s="123">
        <f t="shared" si="2"/>
        <v>12</v>
      </c>
      <c r="K45" s="123"/>
      <c r="L45" s="123">
        <v>3401220</v>
      </c>
      <c r="M45" s="123">
        <f t="shared" si="3"/>
        <v>144</v>
      </c>
      <c r="N45" s="278"/>
    </row>
    <row r="46" spans="1:20" s="279" customFormat="1" ht="36" customHeight="1">
      <c r="A46" s="146" t="s">
        <v>788</v>
      </c>
      <c r="B46" s="141" t="s">
        <v>609</v>
      </c>
      <c r="C46" s="123">
        <v>12</v>
      </c>
      <c r="D46" s="387" t="s">
        <v>588</v>
      </c>
      <c r="E46" s="387"/>
      <c r="F46" s="123">
        <v>5</v>
      </c>
      <c r="G46" s="123">
        <v>2</v>
      </c>
      <c r="H46" s="123">
        <v>0</v>
      </c>
      <c r="I46" s="123">
        <v>0</v>
      </c>
      <c r="J46" s="123">
        <f t="shared" si="2"/>
        <v>7</v>
      </c>
      <c r="K46" s="123"/>
      <c r="L46" s="123">
        <v>3401220</v>
      </c>
      <c r="M46" s="123">
        <f t="shared" si="3"/>
        <v>84</v>
      </c>
      <c r="N46" s="278"/>
    </row>
    <row r="47" spans="1:20" s="279" customFormat="1" ht="36" customHeight="1">
      <c r="A47" s="146" t="s">
        <v>788</v>
      </c>
      <c r="B47" s="141" t="s">
        <v>610</v>
      </c>
      <c r="C47" s="123">
        <v>12</v>
      </c>
      <c r="D47" s="387" t="s">
        <v>588</v>
      </c>
      <c r="E47" s="387"/>
      <c r="F47" s="123">
        <v>5</v>
      </c>
      <c r="G47" s="123">
        <v>2</v>
      </c>
      <c r="H47" s="123">
        <v>0</v>
      </c>
      <c r="I47" s="123">
        <v>0</v>
      </c>
      <c r="J47" s="123">
        <f t="shared" si="2"/>
        <v>7</v>
      </c>
      <c r="K47" s="123"/>
      <c r="L47" s="123">
        <v>3401220</v>
      </c>
      <c r="M47" s="123">
        <f t="shared" si="3"/>
        <v>84</v>
      </c>
      <c r="N47" s="278"/>
    </row>
    <row r="48" spans="1:20" s="279" customFormat="1" ht="36" customHeight="1">
      <c r="A48" s="146" t="s">
        <v>788</v>
      </c>
      <c r="B48" s="141" t="s">
        <v>611</v>
      </c>
      <c r="C48" s="123">
        <v>12</v>
      </c>
      <c r="D48" s="387" t="s">
        <v>573</v>
      </c>
      <c r="E48" s="387"/>
      <c r="F48" s="123">
        <v>10</v>
      </c>
      <c r="G48" s="123">
        <v>2</v>
      </c>
      <c r="H48" s="123">
        <v>0</v>
      </c>
      <c r="I48" s="123">
        <v>0</v>
      </c>
      <c r="J48" s="123">
        <f t="shared" si="2"/>
        <v>12</v>
      </c>
      <c r="K48" s="123"/>
      <c r="L48" s="123">
        <v>3401220</v>
      </c>
      <c r="M48" s="123">
        <f t="shared" si="3"/>
        <v>144</v>
      </c>
      <c r="N48" s="278"/>
    </row>
    <row r="49" spans="1:17" s="279" customFormat="1" ht="36" customHeight="1">
      <c r="A49" s="146" t="s">
        <v>788</v>
      </c>
      <c r="B49" s="141" t="s">
        <v>612</v>
      </c>
      <c r="C49" s="123">
        <v>18</v>
      </c>
      <c r="D49" s="387" t="s">
        <v>613</v>
      </c>
      <c r="E49" s="387"/>
      <c r="F49" s="123">
        <v>5</v>
      </c>
      <c r="G49" s="123">
        <v>2</v>
      </c>
      <c r="H49" s="123">
        <v>0</v>
      </c>
      <c r="I49" s="123">
        <v>0</v>
      </c>
      <c r="J49" s="123">
        <f t="shared" si="2"/>
        <v>7</v>
      </c>
      <c r="K49" s="123"/>
      <c r="L49" s="123">
        <v>3401220</v>
      </c>
      <c r="M49" s="123">
        <f t="shared" si="3"/>
        <v>126</v>
      </c>
      <c r="N49" s="278"/>
    </row>
    <row r="50" spans="1:17" s="279" customFormat="1" ht="36" customHeight="1">
      <c r="A50" s="146" t="s">
        <v>788</v>
      </c>
      <c r="B50" s="141" t="s">
        <v>614</v>
      </c>
      <c r="C50" s="123">
        <v>18</v>
      </c>
      <c r="D50" s="387" t="s">
        <v>613</v>
      </c>
      <c r="E50" s="387"/>
      <c r="F50" s="123">
        <v>5</v>
      </c>
      <c r="G50" s="123">
        <v>2</v>
      </c>
      <c r="H50" s="123">
        <v>0</v>
      </c>
      <c r="I50" s="123">
        <v>0</v>
      </c>
      <c r="J50" s="123">
        <f t="shared" si="2"/>
        <v>7</v>
      </c>
      <c r="K50" s="123"/>
      <c r="L50" s="123">
        <v>3401220</v>
      </c>
      <c r="M50" s="123">
        <f t="shared" si="3"/>
        <v>126</v>
      </c>
      <c r="N50" s="278"/>
    </row>
    <row r="51" spans="1:17" s="279" customFormat="1" ht="36" customHeight="1">
      <c r="A51" s="146" t="s">
        <v>788</v>
      </c>
      <c r="B51" s="141" t="s">
        <v>615</v>
      </c>
      <c r="C51" s="123">
        <v>12</v>
      </c>
      <c r="D51" s="387" t="s">
        <v>613</v>
      </c>
      <c r="E51" s="387"/>
      <c r="F51" s="123">
        <v>5</v>
      </c>
      <c r="G51" s="123">
        <v>2</v>
      </c>
      <c r="H51" s="123">
        <v>0</v>
      </c>
      <c r="I51" s="123">
        <v>0</v>
      </c>
      <c r="J51" s="123">
        <f t="shared" si="2"/>
        <v>7</v>
      </c>
      <c r="K51" s="123"/>
      <c r="L51" s="123">
        <v>3401220</v>
      </c>
      <c r="M51" s="123">
        <f t="shared" si="3"/>
        <v>84</v>
      </c>
      <c r="N51" s="278"/>
    </row>
    <row r="52" spans="1:17" s="279" customFormat="1" ht="36" customHeight="1">
      <c r="A52" s="146" t="s">
        <v>788</v>
      </c>
      <c r="B52" s="141" t="s">
        <v>616</v>
      </c>
      <c r="C52" s="123">
        <v>15</v>
      </c>
      <c r="D52" s="387" t="s">
        <v>613</v>
      </c>
      <c r="E52" s="387"/>
      <c r="F52" s="123">
        <v>5</v>
      </c>
      <c r="G52" s="123">
        <v>2</v>
      </c>
      <c r="H52" s="123">
        <v>0</v>
      </c>
      <c r="I52" s="123">
        <v>0</v>
      </c>
      <c r="J52" s="123">
        <f t="shared" si="2"/>
        <v>7</v>
      </c>
      <c r="K52" s="123"/>
      <c r="L52" s="123">
        <v>3401220</v>
      </c>
      <c r="M52" s="123">
        <f t="shared" si="3"/>
        <v>105</v>
      </c>
      <c r="N52" s="278"/>
    </row>
    <row r="53" spans="1:17" s="309" customFormat="1" ht="14.25">
      <c r="A53" s="164" t="s">
        <v>617</v>
      </c>
      <c r="B53" s="165"/>
      <c r="C53" s="166"/>
      <c r="D53" s="165" t="s">
        <v>776</v>
      </c>
      <c r="E53" s="165"/>
      <c r="F53" s="166"/>
      <c r="G53" s="165"/>
      <c r="H53" s="165"/>
      <c r="I53" s="165"/>
      <c r="J53" s="165"/>
      <c r="K53" s="165"/>
      <c r="L53" s="167"/>
      <c r="M53" s="166"/>
      <c r="N53" s="166"/>
      <c r="Q53" s="310"/>
    </row>
    <row r="54" spans="1:17" s="272" customFormat="1" ht="30.75" customHeight="1">
      <c r="A54" s="390" t="s">
        <v>777</v>
      </c>
      <c r="B54" s="390"/>
      <c r="C54" s="390"/>
      <c r="D54" s="390"/>
      <c r="E54" s="390"/>
      <c r="F54" s="390"/>
      <c r="G54" s="390"/>
      <c r="H54" s="390"/>
      <c r="I54" s="390"/>
      <c r="J54" s="390"/>
      <c r="K54" s="390"/>
      <c r="L54" s="390"/>
      <c r="M54" s="280"/>
      <c r="N54" s="280"/>
      <c r="O54" s="281"/>
      <c r="P54" s="281"/>
      <c r="Q54" s="281"/>
    </row>
    <row r="55" spans="1:17" s="284" customFormat="1" ht="29.25" customHeight="1">
      <c r="A55" s="282" t="s">
        <v>133</v>
      </c>
      <c r="B55" s="147" t="s">
        <v>618</v>
      </c>
      <c r="C55" s="147">
        <v>12</v>
      </c>
      <c r="D55" s="148" t="s">
        <v>619</v>
      </c>
      <c r="E55" s="137"/>
      <c r="F55" s="147">
        <v>6</v>
      </c>
      <c r="G55" s="147">
        <v>1</v>
      </c>
      <c r="H55" s="149">
        <v>0</v>
      </c>
      <c r="I55" s="123">
        <v>0</v>
      </c>
      <c r="J55" s="150">
        <f t="shared" ref="J55:J67" si="4">SUM(F55+G55+I55)</f>
        <v>7</v>
      </c>
      <c r="K55" s="123"/>
      <c r="L55" s="123">
        <v>3401220</v>
      </c>
      <c r="M55" s="150">
        <f t="shared" ref="M55:M63" si="5">J55*C55</f>
        <v>84</v>
      </c>
      <c r="N55" s="151"/>
      <c r="P55" s="283"/>
      <c r="Q55" s="283"/>
    </row>
    <row r="56" spans="1:17" s="287" customFormat="1" ht="29.25" customHeight="1">
      <c r="A56" s="285" t="s">
        <v>133</v>
      </c>
      <c r="B56" s="147" t="s">
        <v>620</v>
      </c>
      <c r="C56" s="147">
        <v>7</v>
      </c>
      <c r="D56" s="387" t="s">
        <v>573</v>
      </c>
      <c r="E56" s="387"/>
      <c r="F56" s="147">
        <v>10</v>
      </c>
      <c r="G56" s="147">
        <v>3</v>
      </c>
      <c r="H56" s="123">
        <v>0</v>
      </c>
      <c r="I56" s="123">
        <v>0</v>
      </c>
      <c r="J56" s="150">
        <f t="shared" si="4"/>
        <v>13</v>
      </c>
      <c r="K56" s="123"/>
      <c r="L56" s="123">
        <v>3401220</v>
      </c>
      <c r="M56" s="150">
        <f t="shared" si="5"/>
        <v>91</v>
      </c>
      <c r="N56" s="151"/>
      <c r="P56" s="286"/>
      <c r="Q56" s="286"/>
    </row>
    <row r="57" spans="1:17" s="287" customFormat="1" ht="29.25" customHeight="1">
      <c r="A57" s="288" t="s">
        <v>133</v>
      </c>
      <c r="B57" s="289" t="s">
        <v>621</v>
      </c>
      <c r="C57" s="289">
        <v>17</v>
      </c>
      <c r="D57" s="152" t="s">
        <v>622</v>
      </c>
      <c r="E57" s="290"/>
      <c r="F57" s="289">
        <v>8</v>
      </c>
      <c r="G57" s="289">
        <v>3</v>
      </c>
      <c r="H57" s="291">
        <v>0</v>
      </c>
      <c r="I57" s="291">
        <v>0</v>
      </c>
      <c r="J57" s="292">
        <f>SUM(F57+G57+I57)</f>
        <v>11</v>
      </c>
      <c r="K57" s="291"/>
      <c r="L57" s="140">
        <v>3401220</v>
      </c>
      <c r="M57" s="292">
        <f>J57*C57</f>
        <v>187</v>
      </c>
      <c r="N57" s="154"/>
      <c r="P57" s="286"/>
      <c r="Q57" s="286"/>
    </row>
    <row r="58" spans="1:17" s="272" customFormat="1" ht="30" customHeight="1">
      <c r="A58" s="145" t="s">
        <v>133</v>
      </c>
      <c r="B58" s="147" t="s">
        <v>623</v>
      </c>
      <c r="C58" s="147">
        <v>20</v>
      </c>
      <c r="D58" s="148" t="s">
        <v>624</v>
      </c>
      <c r="E58" s="137"/>
      <c r="F58" s="147">
        <v>4</v>
      </c>
      <c r="G58" s="147">
        <v>1</v>
      </c>
      <c r="H58" s="123">
        <v>0</v>
      </c>
      <c r="I58" s="123">
        <v>0</v>
      </c>
      <c r="J58" s="150">
        <f t="shared" si="4"/>
        <v>5</v>
      </c>
      <c r="K58" s="123"/>
      <c r="L58" s="123">
        <v>3401220</v>
      </c>
      <c r="M58" s="150">
        <f>J58*C58</f>
        <v>100</v>
      </c>
      <c r="N58" s="151"/>
      <c r="P58" s="281"/>
      <c r="Q58" s="281"/>
    </row>
    <row r="59" spans="1:17" s="272" customFormat="1" ht="30" customHeight="1">
      <c r="A59" s="285" t="s">
        <v>133</v>
      </c>
      <c r="B59" s="155" t="s">
        <v>625</v>
      </c>
      <c r="C59" s="155">
        <v>15</v>
      </c>
      <c r="D59" s="156" t="s">
        <v>622</v>
      </c>
      <c r="E59" s="293"/>
      <c r="F59" s="155">
        <v>4</v>
      </c>
      <c r="G59" s="155">
        <v>1</v>
      </c>
      <c r="H59" s="159">
        <v>0</v>
      </c>
      <c r="I59" s="138">
        <v>0</v>
      </c>
      <c r="J59" s="157">
        <v>5</v>
      </c>
      <c r="K59" s="138"/>
      <c r="L59" s="138">
        <v>3401220</v>
      </c>
      <c r="M59" s="150">
        <f>J59*C59</f>
        <v>75</v>
      </c>
      <c r="N59" s="158"/>
      <c r="P59" s="281"/>
      <c r="Q59" s="281"/>
    </row>
    <row r="60" spans="1:17" s="272" customFormat="1" ht="27.75" customHeight="1">
      <c r="A60" s="282" t="s">
        <v>133</v>
      </c>
      <c r="B60" s="147" t="s">
        <v>626</v>
      </c>
      <c r="C60" s="147">
        <v>20</v>
      </c>
      <c r="D60" s="148" t="s">
        <v>627</v>
      </c>
      <c r="E60" s="137"/>
      <c r="F60" s="147">
        <v>4</v>
      </c>
      <c r="G60" s="147">
        <v>1</v>
      </c>
      <c r="H60" s="149">
        <v>0</v>
      </c>
      <c r="I60" s="123">
        <v>0</v>
      </c>
      <c r="J60" s="150">
        <f t="shared" si="4"/>
        <v>5</v>
      </c>
      <c r="K60" s="123"/>
      <c r="L60" s="123">
        <v>3401220</v>
      </c>
      <c r="M60" s="150">
        <f t="shared" si="5"/>
        <v>100</v>
      </c>
      <c r="N60" s="158"/>
      <c r="P60" s="281"/>
      <c r="Q60" s="281"/>
    </row>
    <row r="61" spans="1:17" s="272" customFormat="1" ht="30" customHeight="1">
      <c r="A61" s="294" t="s">
        <v>133</v>
      </c>
      <c r="B61" s="147" t="s">
        <v>628</v>
      </c>
      <c r="C61" s="147">
        <v>5</v>
      </c>
      <c r="D61" s="148" t="s">
        <v>622</v>
      </c>
      <c r="E61" s="293"/>
      <c r="F61" s="147">
        <v>8</v>
      </c>
      <c r="G61" s="147">
        <v>3</v>
      </c>
      <c r="H61" s="160">
        <v>0</v>
      </c>
      <c r="I61" s="123">
        <v>0</v>
      </c>
      <c r="J61" s="150">
        <f t="shared" si="4"/>
        <v>11</v>
      </c>
      <c r="K61" s="123"/>
      <c r="L61" s="123">
        <v>3401220</v>
      </c>
      <c r="M61" s="150">
        <f t="shared" si="5"/>
        <v>55</v>
      </c>
      <c r="N61" s="151"/>
      <c r="P61" s="281"/>
      <c r="Q61" s="281"/>
    </row>
    <row r="62" spans="1:17" s="272" customFormat="1" ht="30" customHeight="1">
      <c r="A62" s="294" t="s">
        <v>133</v>
      </c>
      <c r="B62" s="147" t="s">
        <v>629</v>
      </c>
      <c r="C62" s="147">
        <v>17</v>
      </c>
      <c r="D62" s="148" t="s">
        <v>622</v>
      </c>
      <c r="E62" s="293"/>
      <c r="F62" s="147">
        <v>8</v>
      </c>
      <c r="G62" s="147">
        <v>3</v>
      </c>
      <c r="H62" s="160">
        <v>0</v>
      </c>
      <c r="I62" s="123">
        <v>0</v>
      </c>
      <c r="J62" s="150">
        <f>SUM(F62+G62+I62)</f>
        <v>11</v>
      </c>
      <c r="K62" s="123"/>
      <c r="L62" s="123">
        <v>3401220</v>
      </c>
      <c r="M62" s="150">
        <f>J62*C62</f>
        <v>187</v>
      </c>
      <c r="N62" s="151"/>
      <c r="P62" s="281"/>
      <c r="Q62" s="281"/>
    </row>
    <row r="63" spans="1:17" s="272" customFormat="1" ht="32.25" customHeight="1">
      <c r="A63" s="295" t="s">
        <v>133</v>
      </c>
      <c r="B63" s="147" t="s">
        <v>630</v>
      </c>
      <c r="C63" s="147">
        <v>16</v>
      </c>
      <c r="D63" s="148" t="s">
        <v>622</v>
      </c>
      <c r="E63" s="137"/>
      <c r="F63" s="147">
        <v>8</v>
      </c>
      <c r="G63" s="147">
        <v>3</v>
      </c>
      <c r="H63" s="123">
        <v>0</v>
      </c>
      <c r="I63" s="123">
        <v>1</v>
      </c>
      <c r="J63" s="150">
        <f t="shared" si="4"/>
        <v>12</v>
      </c>
      <c r="K63" s="123"/>
      <c r="L63" s="123">
        <v>3401220</v>
      </c>
      <c r="M63" s="150">
        <f t="shared" si="5"/>
        <v>192</v>
      </c>
      <c r="N63" s="151"/>
      <c r="P63" s="281"/>
      <c r="Q63" s="281"/>
    </row>
    <row r="64" spans="1:17" s="272" customFormat="1" ht="35.25" customHeight="1">
      <c r="A64" s="285" t="s">
        <v>133</v>
      </c>
      <c r="B64" s="155" t="s">
        <v>473</v>
      </c>
      <c r="C64" s="155">
        <v>21</v>
      </c>
      <c r="D64" s="156" t="s">
        <v>631</v>
      </c>
      <c r="E64" s="293"/>
      <c r="F64" s="155">
        <v>4</v>
      </c>
      <c r="G64" s="155">
        <v>1</v>
      </c>
      <c r="H64" s="138">
        <v>0</v>
      </c>
      <c r="I64" s="138">
        <v>0</v>
      </c>
      <c r="J64" s="157">
        <f t="shared" si="4"/>
        <v>5</v>
      </c>
      <c r="K64" s="138"/>
      <c r="L64" s="123">
        <v>3401220</v>
      </c>
      <c r="M64" s="157">
        <f>J64*C64</f>
        <v>105</v>
      </c>
      <c r="N64" s="158"/>
      <c r="P64" s="281"/>
      <c r="Q64" s="281"/>
    </row>
    <row r="65" spans="1:20" s="272" customFormat="1" ht="30" customHeight="1">
      <c r="A65" s="282" t="s">
        <v>133</v>
      </c>
      <c r="B65" s="147" t="s">
        <v>632</v>
      </c>
      <c r="C65" s="147">
        <v>16</v>
      </c>
      <c r="D65" s="156" t="s">
        <v>631</v>
      </c>
      <c r="E65" s="137"/>
      <c r="F65" s="147">
        <v>4</v>
      </c>
      <c r="G65" s="147">
        <v>1</v>
      </c>
      <c r="H65" s="123">
        <v>0</v>
      </c>
      <c r="I65" s="123">
        <v>0</v>
      </c>
      <c r="J65" s="150">
        <f t="shared" si="4"/>
        <v>5</v>
      </c>
      <c r="K65" s="123"/>
      <c r="L65" s="123">
        <v>3401220</v>
      </c>
      <c r="M65" s="150">
        <f>J65*C65</f>
        <v>80</v>
      </c>
      <c r="N65" s="158"/>
      <c r="P65" s="281"/>
      <c r="Q65" s="281"/>
    </row>
    <row r="66" spans="1:20" s="272" customFormat="1" ht="30" customHeight="1">
      <c r="A66" s="282" t="s">
        <v>133</v>
      </c>
      <c r="B66" s="147" t="s">
        <v>633</v>
      </c>
      <c r="C66" s="147">
        <v>13</v>
      </c>
      <c r="D66" s="148" t="s">
        <v>634</v>
      </c>
      <c r="E66" s="137"/>
      <c r="F66" s="147">
        <v>4</v>
      </c>
      <c r="G66" s="147">
        <v>1</v>
      </c>
      <c r="H66" s="123">
        <v>0</v>
      </c>
      <c r="I66" s="123">
        <v>0</v>
      </c>
      <c r="J66" s="150">
        <f t="shared" si="4"/>
        <v>5</v>
      </c>
      <c r="K66" s="123"/>
      <c r="L66" s="123">
        <v>3401220</v>
      </c>
      <c r="M66" s="150">
        <f>J66*C66</f>
        <v>65</v>
      </c>
      <c r="N66" s="158"/>
      <c r="P66" s="281"/>
      <c r="Q66" s="281"/>
    </row>
    <row r="67" spans="1:20" s="272" customFormat="1" ht="30.75" customHeight="1">
      <c r="A67" s="282" t="s">
        <v>133</v>
      </c>
      <c r="B67" s="147" t="s">
        <v>635</v>
      </c>
      <c r="C67" s="147">
        <v>6</v>
      </c>
      <c r="D67" s="148" t="s">
        <v>636</v>
      </c>
      <c r="E67" s="137"/>
      <c r="F67" s="147">
        <v>8</v>
      </c>
      <c r="G67" s="147">
        <v>3</v>
      </c>
      <c r="H67" s="123">
        <v>0</v>
      </c>
      <c r="I67" s="123">
        <v>0</v>
      </c>
      <c r="J67" s="150">
        <f t="shared" si="4"/>
        <v>11</v>
      </c>
      <c r="K67" s="123"/>
      <c r="L67" s="123">
        <v>3401220</v>
      </c>
      <c r="M67" s="150">
        <f>J67*C67</f>
        <v>66</v>
      </c>
      <c r="N67" s="151"/>
      <c r="P67" s="281"/>
      <c r="Q67" s="281"/>
    </row>
    <row r="68" spans="1:20" s="316" customFormat="1" ht="15.75">
      <c r="A68" s="311" t="s">
        <v>637</v>
      </c>
      <c r="B68" s="312"/>
      <c r="C68" s="312"/>
      <c r="D68" s="313" t="s">
        <v>778</v>
      </c>
      <c r="E68" s="314"/>
      <c r="F68" s="312"/>
      <c r="G68" s="312"/>
      <c r="H68" s="312"/>
      <c r="I68" s="312"/>
      <c r="J68" s="312"/>
      <c r="K68" s="312"/>
      <c r="L68" s="315"/>
      <c r="M68" s="312"/>
      <c r="N68" s="312"/>
      <c r="P68" s="317"/>
      <c r="Q68" s="317"/>
    </row>
    <row r="69" spans="1:20" s="318" customFormat="1" ht="27.75" customHeight="1">
      <c r="A69" s="390" t="s">
        <v>779</v>
      </c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0"/>
    </row>
    <row r="70" spans="1:20" s="162" customFormat="1" ht="33" customHeight="1">
      <c r="A70" s="145" t="s">
        <v>134</v>
      </c>
      <c r="B70" s="123" t="s">
        <v>638</v>
      </c>
      <c r="C70" s="123">
        <v>15</v>
      </c>
      <c r="D70" s="137" t="s">
        <v>140</v>
      </c>
      <c r="E70" s="137"/>
      <c r="F70" s="123">
        <v>4</v>
      </c>
      <c r="G70" s="123">
        <v>1</v>
      </c>
      <c r="H70" s="123">
        <v>0</v>
      </c>
      <c r="I70" s="123">
        <v>0</v>
      </c>
      <c r="J70" s="150">
        <f>SUM(F70+G70+I70)</f>
        <v>5</v>
      </c>
      <c r="K70" s="150"/>
      <c r="L70" s="150">
        <v>3401220</v>
      </c>
      <c r="M70" s="150">
        <f t="shared" ref="M70:M90" si="6">J70*C70</f>
        <v>75</v>
      </c>
      <c r="N70" s="161"/>
      <c r="R70" s="296"/>
      <c r="S70" s="296"/>
      <c r="T70" s="297"/>
    </row>
    <row r="71" spans="1:20" s="162" customFormat="1" ht="33" customHeight="1">
      <c r="A71" s="145" t="s">
        <v>134</v>
      </c>
      <c r="B71" s="123" t="s">
        <v>639</v>
      </c>
      <c r="C71" s="123">
        <v>14</v>
      </c>
      <c r="D71" s="137" t="s">
        <v>140</v>
      </c>
      <c r="E71" s="137"/>
      <c r="F71" s="123">
        <v>4</v>
      </c>
      <c r="G71" s="123">
        <v>1</v>
      </c>
      <c r="H71" s="123">
        <v>0</v>
      </c>
      <c r="I71" s="123">
        <v>0</v>
      </c>
      <c r="J71" s="150">
        <f>SUM(F71+G71+I71)</f>
        <v>5</v>
      </c>
      <c r="K71" s="150"/>
      <c r="L71" s="150">
        <v>3401220</v>
      </c>
      <c r="M71" s="150">
        <f t="shared" si="6"/>
        <v>70</v>
      </c>
      <c r="N71" s="161"/>
      <c r="R71" s="296"/>
      <c r="S71" s="296"/>
      <c r="T71" s="297"/>
    </row>
    <row r="72" spans="1:20" s="162" customFormat="1" ht="33" customHeight="1">
      <c r="A72" s="145" t="s">
        <v>134</v>
      </c>
      <c r="B72" s="123" t="s">
        <v>278</v>
      </c>
      <c r="C72" s="123">
        <v>15</v>
      </c>
      <c r="D72" s="137" t="s">
        <v>135</v>
      </c>
      <c r="E72" s="137"/>
      <c r="F72" s="123">
        <v>4</v>
      </c>
      <c r="G72" s="123">
        <v>1</v>
      </c>
      <c r="H72" s="123">
        <v>0</v>
      </c>
      <c r="I72" s="123">
        <v>0</v>
      </c>
      <c r="J72" s="150">
        <f t="shared" ref="J72:J90" si="7">SUM(F72+G72+I72)</f>
        <v>5</v>
      </c>
      <c r="K72" s="150"/>
      <c r="L72" s="150">
        <v>3401220</v>
      </c>
      <c r="M72" s="150">
        <f t="shared" si="6"/>
        <v>75</v>
      </c>
      <c r="N72" s="161"/>
    </row>
    <row r="73" spans="1:20" s="162" customFormat="1" ht="33" customHeight="1">
      <c r="A73" s="145" t="s">
        <v>134</v>
      </c>
      <c r="B73" s="123" t="s">
        <v>640</v>
      </c>
      <c r="C73" s="123">
        <v>8</v>
      </c>
      <c r="D73" s="137" t="s">
        <v>135</v>
      </c>
      <c r="E73" s="137"/>
      <c r="F73" s="123">
        <v>4</v>
      </c>
      <c r="G73" s="123">
        <v>1</v>
      </c>
      <c r="H73" s="123">
        <v>0</v>
      </c>
      <c r="I73" s="123">
        <v>0</v>
      </c>
      <c r="J73" s="150">
        <f>SUM(F73+G73+I73)</f>
        <v>5</v>
      </c>
      <c r="K73" s="150"/>
      <c r="L73" s="150">
        <v>3401220</v>
      </c>
      <c r="M73" s="150">
        <f t="shared" si="6"/>
        <v>40</v>
      </c>
      <c r="N73" s="161"/>
      <c r="S73" s="296"/>
      <c r="T73" s="296"/>
    </row>
    <row r="74" spans="1:20" s="162" customFormat="1" ht="33" customHeight="1">
      <c r="A74" s="145" t="s">
        <v>134</v>
      </c>
      <c r="B74" s="123" t="s">
        <v>641</v>
      </c>
      <c r="C74" s="123">
        <v>13</v>
      </c>
      <c r="D74" s="389" t="s">
        <v>642</v>
      </c>
      <c r="E74" s="389"/>
      <c r="F74" s="123">
        <v>5</v>
      </c>
      <c r="G74" s="123">
        <v>1</v>
      </c>
      <c r="H74" s="123">
        <v>0</v>
      </c>
      <c r="I74" s="123">
        <v>0</v>
      </c>
      <c r="J74" s="150">
        <f>SUM(F74+G74+I74)</f>
        <v>6</v>
      </c>
      <c r="K74" s="150"/>
      <c r="L74" s="150">
        <v>3401220</v>
      </c>
      <c r="M74" s="150">
        <f t="shared" si="6"/>
        <v>78</v>
      </c>
      <c r="N74" s="161"/>
    </row>
    <row r="75" spans="1:20" s="162" customFormat="1" ht="33" customHeight="1">
      <c r="A75" s="298" t="s">
        <v>134</v>
      </c>
      <c r="B75" s="140" t="s">
        <v>643</v>
      </c>
      <c r="C75" s="140">
        <v>7</v>
      </c>
      <c r="D75" s="389" t="s">
        <v>642</v>
      </c>
      <c r="E75" s="389"/>
      <c r="F75" s="140">
        <v>10</v>
      </c>
      <c r="G75" s="140">
        <v>2</v>
      </c>
      <c r="H75" s="140">
        <v>0</v>
      </c>
      <c r="I75" s="140">
        <v>0</v>
      </c>
      <c r="J75" s="153">
        <f t="shared" si="7"/>
        <v>12</v>
      </c>
      <c r="K75" s="153"/>
      <c r="L75" s="153">
        <v>3401220</v>
      </c>
      <c r="M75" s="153">
        <f t="shared" si="6"/>
        <v>84</v>
      </c>
      <c r="N75" s="299"/>
    </row>
    <row r="76" spans="1:20" s="162" customFormat="1" ht="33" customHeight="1">
      <c r="A76" s="145" t="s">
        <v>134</v>
      </c>
      <c r="B76" s="123" t="s">
        <v>644</v>
      </c>
      <c r="C76" s="123">
        <v>13</v>
      </c>
      <c r="D76" s="387" t="s">
        <v>645</v>
      </c>
      <c r="E76" s="387"/>
      <c r="F76" s="123">
        <v>5</v>
      </c>
      <c r="G76" s="123">
        <v>1</v>
      </c>
      <c r="H76" s="123">
        <v>0</v>
      </c>
      <c r="I76" s="123">
        <v>0</v>
      </c>
      <c r="J76" s="150">
        <f t="shared" si="7"/>
        <v>6</v>
      </c>
      <c r="K76" s="150"/>
      <c r="L76" s="150">
        <v>3401220</v>
      </c>
      <c r="M76" s="150">
        <f t="shared" si="6"/>
        <v>78</v>
      </c>
      <c r="N76" s="161"/>
    </row>
    <row r="77" spans="1:20" s="162" customFormat="1" ht="33" customHeight="1">
      <c r="A77" s="145" t="s">
        <v>134</v>
      </c>
      <c r="B77" s="123" t="s">
        <v>646</v>
      </c>
      <c r="C77" s="123">
        <v>11</v>
      </c>
      <c r="D77" s="389" t="s">
        <v>642</v>
      </c>
      <c r="E77" s="389"/>
      <c r="F77" s="123">
        <v>13</v>
      </c>
      <c r="G77" s="123">
        <v>3</v>
      </c>
      <c r="H77" s="123">
        <v>0</v>
      </c>
      <c r="I77" s="123">
        <v>0</v>
      </c>
      <c r="J77" s="150">
        <f>SUM(F77+G77+I77)</f>
        <v>16</v>
      </c>
      <c r="K77" s="150"/>
      <c r="L77" s="150">
        <v>3401220</v>
      </c>
      <c r="M77" s="150">
        <f t="shared" si="6"/>
        <v>176</v>
      </c>
      <c r="N77" s="161"/>
    </row>
    <row r="78" spans="1:20" s="162" customFormat="1" ht="33" customHeight="1">
      <c r="A78" s="145" t="s">
        <v>134</v>
      </c>
      <c r="B78" s="123" t="s">
        <v>647</v>
      </c>
      <c r="C78" s="123">
        <v>13</v>
      </c>
      <c r="D78" s="389" t="s">
        <v>642</v>
      </c>
      <c r="E78" s="389"/>
      <c r="F78" s="123">
        <v>13</v>
      </c>
      <c r="G78" s="123">
        <v>3</v>
      </c>
      <c r="H78" s="123">
        <v>0</v>
      </c>
      <c r="I78" s="123">
        <v>0</v>
      </c>
      <c r="J78" s="150">
        <f>SUM(F78+G78+I78)</f>
        <v>16</v>
      </c>
      <c r="K78" s="150"/>
      <c r="L78" s="150">
        <v>3401220</v>
      </c>
      <c r="M78" s="150">
        <f t="shared" si="6"/>
        <v>208</v>
      </c>
      <c r="N78" s="161"/>
    </row>
    <row r="79" spans="1:20" s="162" customFormat="1" ht="33" customHeight="1">
      <c r="A79" s="145" t="s">
        <v>134</v>
      </c>
      <c r="B79" s="123" t="s">
        <v>648</v>
      </c>
      <c r="C79" s="123">
        <v>12</v>
      </c>
      <c r="D79" s="137" t="s">
        <v>137</v>
      </c>
      <c r="E79" s="137"/>
      <c r="F79" s="123">
        <v>4</v>
      </c>
      <c r="G79" s="123">
        <v>1</v>
      </c>
      <c r="H79" s="123">
        <v>0</v>
      </c>
      <c r="I79" s="123">
        <v>0</v>
      </c>
      <c r="J79" s="150">
        <f t="shared" si="7"/>
        <v>5</v>
      </c>
      <c r="K79" s="150"/>
      <c r="L79" s="150">
        <v>3401220</v>
      </c>
      <c r="M79" s="150">
        <f t="shared" si="6"/>
        <v>60</v>
      </c>
      <c r="N79" s="161"/>
    </row>
    <row r="80" spans="1:20" s="162" customFormat="1" ht="33" customHeight="1">
      <c r="A80" s="145" t="s">
        <v>134</v>
      </c>
      <c r="B80" s="123" t="s">
        <v>649</v>
      </c>
      <c r="C80" s="123">
        <v>10</v>
      </c>
      <c r="D80" s="389" t="s">
        <v>642</v>
      </c>
      <c r="E80" s="389"/>
      <c r="F80" s="123">
        <v>5</v>
      </c>
      <c r="G80" s="123">
        <v>1</v>
      </c>
      <c r="H80" s="123">
        <v>0</v>
      </c>
      <c r="I80" s="123">
        <v>0</v>
      </c>
      <c r="J80" s="150">
        <f t="shared" si="7"/>
        <v>6</v>
      </c>
      <c r="K80" s="150"/>
      <c r="L80" s="150">
        <v>3401220</v>
      </c>
      <c r="M80" s="150">
        <f t="shared" si="6"/>
        <v>60</v>
      </c>
      <c r="N80" s="161"/>
    </row>
    <row r="81" spans="1:18" s="162" customFormat="1" ht="33" customHeight="1">
      <c r="A81" s="145" t="s">
        <v>134</v>
      </c>
      <c r="B81" s="123" t="s">
        <v>650</v>
      </c>
      <c r="C81" s="123">
        <v>10</v>
      </c>
      <c r="D81" s="137" t="s">
        <v>136</v>
      </c>
      <c r="E81" s="137"/>
      <c r="F81" s="123">
        <v>4</v>
      </c>
      <c r="G81" s="123">
        <v>1</v>
      </c>
      <c r="H81" s="123">
        <v>0</v>
      </c>
      <c r="I81" s="123">
        <v>0</v>
      </c>
      <c r="J81" s="150">
        <f>SUM(F81+G81+I81)</f>
        <v>5</v>
      </c>
      <c r="K81" s="150"/>
      <c r="L81" s="150">
        <v>3401220</v>
      </c>
      <c r="M81" s="150">
        <f t="shared" si="6"/>
        <v>50</v>
      </c>
      <c r="N81" s="161"/>
    </row>
    <row r="82" spans="1:18" s="162" customFormat="1" ht="33" customHeight="1">
      <c r="A82" s="145" t="s">
        <v>134</v>
      </c>
      <c r="B82" s="123" t="s">
        <v>651</v>
      </c>
      <c r="C82" s="123">
        <v>9</v>
      </c>
      <c r="D82" s="389" t="s">
        <v>642</v>
      </c>
      <c r="E82" s="389"/>
      <c r="F82" s="123">
        <v>5</v>
      </c>
      <c r="G82" s="123">
        <v>1</v>
      </c>
      <c r="H82" s="123">
        <v>0</v>
      </c>
      <c r="I82" s="123">
        <v>0</v>
      </c>
      <c r="J82" s="150">
        <f t="shared" si="7"/>
        <v>6</v>
      </c>
      <c r="K82" s="150"/>
      <c r="L82" s="150">
        <v>3401220</v>
      </c>
      <c r="M82" s="150">
        <f t="shared" si="6"/>
        <v>54</v>
      </c>
      <c r="N82" s="161"/>
    </row>
    <row r="83" spans="1:18" s="162" customFormat="1" ht="33" customHeight="1">
      <c r="A83" s="145" t="s">
        <v>134</v>
      </c>
      <c r="B83" s="123" t="s">
        <v>652</v>
      </c>
      <c r="C83" s="123">
        <v>9</v>
      </c>
      <c r="D83" s="137" t="s">
        <v>135</v>
      </c>
      <c r="E83" s="137"/>
      <c r="F83" s="123">
        <v>4</v>
      </c>
      <c r="G83" s="123">
        <v>1</v>
      </c>
      <c r="H83" s="123">
        <v>0</v>
      </c>
      <c r="I83" s="123">
        <v>0</v>
      </c>
      <c r="J83" s="150">
        <f t="shared" si="7"/>
        <v>5</v>
      </c>
      <c r="K83" s="150"/>
      <c r="L83" s="150">
        <v>3401220</v>
      </c>
      <c r="M83" s="150">
        <f t="shared" si="6"/>
        <v>45</v>
      </c>
      <c r="N83" s="161"/>
    </row>
    <row r="84" spans="1:18" s="162" customFormat="1" ht="33" customHeight="1">
      <c r="A84" s="145" t="s">
        <v>134</v>
      </c>
      <c r="B84" s="123" t="s">
        <v>653</v>
      </c>
      <c r="C84" s="123">
        <v>13</v>
      </c>
      <c r="D84" s="137" t="s">
        <v>136</v>
      </c>
      <c r="E84" s="137"/>
      <c r="F84" s="123">
        <v>4</v>
      </c>
      <c r="G84" s="123">
        <v>1</v>
      </c>
      <c r="H84" s="123">
        <v>0</v>
      </c>
      <c r="I84" s="123">
        <v>0</v>
      </c>
      <c r="J84" s="150">
        <f t="shared" si="7"/>
        <v>5</v>
      </c>
      <c r="K84" s="150"/>
      <c r="L84" s="150">
        <v>3401220</v>
      </c>
      <c r="M84" s="150">
        <f t="shared" si="6"/>
        <v>65</v>
      </c>
      <c r="N84" s="161"/>
    </row>
    <row r="85" spans="1:18" s="162" customFormat="1" ht="33" customHeight="1">
      <c r="A85" s="145" t="s">
        <v>134</v>
      </c>
      <c r="B85" s="123" t="s">
        <v>654</v>
      </c>
      <c r="C85" s="123">
        <v>10</v>
      </c>
      <c r="D85" s="389" t="s">
        <v>642</v>
      </c>
      <c r="E85" s="389"/>
      <c r="F85" s="123">
        <v>5</v>
      </c>
      <c r="G85" s="123">
        <v>1</v>
      </c>
      <c r="H85" s="123">
        <v>0</v>
      </c>
      <c r="I85" s="123">
        <v>0</v>
      </c>
      <c r="J85" s="150">
        <f t="shared" si="7"/>
        <v>6</v>
      </c>
      <c r="K85" s="150"/>
      <c r="L85" s="150">
        <v>3401220</v>
      </c>
      <c r="M85" s="150">
        <f t="shared" si="6"/>
        <v>60</v>
      </c>
      <c r="N85" s="161"/>
      <c r="R85" s="300"/>
    </row>
    <row r="86" spans="1:18" s="162" customFormat="1" ht="33" customHeight="1">
      <c r="A86" s="145" t="s">
        <v>134</v>
      </c>
      <c r="B86" s="123" t="s">
        <v>655</v>
      </c>
      <c r="C86" s="123">
        <v>10</v>
      </c>
      <c r="D86" s="389" t="s">
        <v>642</v>
      </c>
      <c r="E86" s="389"/>
      <c r="F86" s="123">
        <v>5</v>
      </c>
      <c r="G86" s="123">
        <v>1</v>
      </c>
      <c r="H86" s="123">
        <v>0</v>
      </c>
      <c r="I86" s="123">
        <v>0</v>
      </c>
      <c r="J86" s="150">
        <f>SUM(F86+G86+I86)</f>
        <v>6</v>
      </c>
      <c r="K86" s="150"/>
      <c r="L86" s="150">
        <v>3401220</v>
      </c>
      <c r="M86" s="150">
        <f t="shared" si="6"/>
        <v>60</v>
      </c>
      <c r="N86" s="161"/>
      <c r="R86" s="300"/>
    </row>
    <row r="87" spans="1:18" s="162" customFormat="1" ht="33" customHeight="1">
      <c r="A87" s="145" t="s">
        <v>134</v>
      </c>
      <c r="B87" s="123" t="s">
        <v>656</v>
      </c>
      <c r="C87" s="123">
        <v>10</v>
      </c>
      <c r="D87" s="137" t="s">
        <v>135</v>
      </c>
      <c r="E87" s="137"/>
      <c r="F87" s="123">
        <v>4</v>
      </c>
      <c r="G87" s="123">
        <v>1</v>
      </c>
      <c r="H87" s="123">
        <v>0</v>
      </c>
      <c r="I87" s="123">
        <v>0</v>
      </c>
      <c r="J87" s="150">
        <f t="shared" si="7"/>
        <v>5</v>
      </c>
      <c r="K87" s="150"/>
      <c r="L87" s="150">
        <v>3401220</v>
      </c>
      <c r="M87" s="150">
        <f t="shared" si="6"/>
        <v>50</v>
      </c>
      <c r="N87" s="161"/>
    </row>
    <row r="88" spans="1:18" s="162" customFormat="1" ht="33" customHeight="1">
      <c r="A88" s="145" t="s">
        <v>134</v>
      </c>
      <c r="B88" s="123" t="s">
        <v>657</v>
      </c>
      <c r="C88" s="123">
        <v>21</v>
      </c>
      <c r="D88" s="137" t="s">
        <v>138</v>
      </c>
      <c r="E88" s="137"/>
      <c r="F88" s="123">
        <v>4</v>
      </c>
      <c r="G88" s="123">
        <v>1</v>
      </c>
      <c r="H88" s="123">
        <v>0</v>
      </c>
      <c r="I88" s="123">
        <v>0</v>
      </c>
      <c r="J88" s="150">
        <f t="shared" si="7"/>
        <v>5</v>
      </c>
      <c r="K88" s="150"/>
      <c r="L88" s="150">
        <v>3401220</v>
      </c>
      <c r="M88" s="150">
        <f t="shared" si="6"/>
        <v>105</v>
      </c>
      <c r="N88" s="161"/>
    </row>
    <row r="89" spans="1:18" s="162" customFormat="1" ht="33" customHeight="1">
      <c r="A89" s="145" t="s">
        <v>134</v>
      </c>
      <c r="B89" s="123" t="s">
        <v>658</v>
      </c>
      <c r="C89" s="123">
        <v>11</v>
      </c>
      <c r="D89" s="389" t="s">
        <v>642</v>
      </c>
      <c r="E89" s="389"/>
      <c r="F89" s="123">
        <v>4</v>
      </c>
      <c r="G89" s="123">
        <v>1</v>
      </c>
      <c r="H89" s="123">
        <v>0</v>
      </c>
      <c r="I89" s="123">
        <v>0</v>
      </c>
      <c r="J89" s="150">
        <f t="shared" si="7"/>
        <v>5</v>
      </c>
      <c r="K89" s="150"/>
      <c r="L89" s="150">
        <v>3401220</v>
      </c>
      <c r="M89" s="150">
        <f t="shared" si="6"/>
        <v>55</v>
      </c>
      <c r="N89" s="161"/>
      <c r="R89" s="300"/>
    </row>
    <row r="90" spans="1:18" s="162" customFormat="1" ht="33" customHeight="1">
      <c r="A90" s="145" t="s">
        <v>134</v>
      </c>
      <c r="B90" s="123" t="s">
        <v>659</v>
      </c>
      <c r="C90" s="123">
        <v>13</v>
      </c>
      <c r="D90" s="137" t="s">
        <v>136</v>
      </c>
      <c r="E90" s="137"/>
      <c r="F90" s="123">
        <v>4</v>
      </c>
      <c r="G90" s="123">
        <v>1</v>
      </c>
      <c r="H90" s="123">
        <v>0</v>
      </c>
      <c r="I90" s="123">
        <v>0</v>
      </c>
      <c r="J90" s="150">
        <f t="shared" si="7"/>
        <v>5</v>
      </c>
      <c r="K90" s="150"/>
      <c r="L90" s="150">
        <v>3401220</v>
      </c>
      <c r="M90" s="150">
        <f t="shared" si="6"/>
        <v>65</v>
      </c>
      <c r="N90" s="161"/>
    </row>
    <row r="91" spans="1:18" s="323" customFormat="1" ht="15.75">
      <c r="A91" s="319" t="s">
        <v>660</v>
      </c>
      <c r="B91" s="320"/>
      <c r="C91" s="321"/>
      <c r="D91" s="320" t="s">
        <v>780</v>
      </c>
      <c r="E91" s="320"/>
      <c r="F91" s="320"/>
      <c r="G91" s="320"/>
      <c r="H91" s="320"/>
      <c r="I91" s="320"/>
      <c r="J91" s="320"/>
      <c r="K91" s="320"/>
      <c r="L91" s="315"/>
      <c r="M91" s="321"/>
      <c r="N91" s="322"/>
      <c r="Q91" s="324"/>
    </row>
    <row r="92" spans="1:18" s="302" customFormat="1" ht="29.25" customHeight="1">
      <c r="A92" s="388" t="s">
        <v>781</v>
      </c>
      <c r="B92" s="388"/>
      <c r="C92" s="388"/>
      <c r="D92" s="388"/>
      <c r="E92" s="388"/>
      <c r="F92" s="388"/>
      <c r="G92" s="388"/>
      <c r="H92" s="388"/>
      <c r="I92" s="388"/>
      <c r="J92" s="388"/>
      <c r="K92" s="388"/>
      <c r="L92" s="388"/>
      <c r="M92" s="388"/>
      <c r="N92" s="388"/>
      <c r="O92" s="325"/>
    </row>
    <row r="93" spans="1:18" s="302" customFormat="1" ht="38.25">
      <c r="A93" s="145" t="s">
        <v>139</v>
      </c>
      <c r="B93" s="147" t="s">
        <v>661</v>
      </c>
      <c r="C93" s="147">
        <v>17</v>
      </c>
      <c r="D93" s="148" t="s">
        <v>141</v>
      </c>
      <c r="E93" s="137"/>
      <c r="F93" s="123">
        <v>3</v>
      </c>
      <c r="G93" s="123">
        <v>1</v>
      </c>
      <c r="H93" s="123">
        <v>0</v>
      </c>
      <c r="I93" s="123">
        <v>0</v>
      </c>
      <c r="J93" s="150">
        <f t="shared" ref="J93:J103" si="8">SUM(F93+G93+I93)</f>
        <v>4</v>
      </c>
      <c r="K93" s="137"/>
      <c r="L93" s="150">
        <v>3401220</v>
      </c>
      <c r="M93" s="123">
        <f>J93*C93</f>
        <v>68</v>
      </c>
      <c r="N93" s="161"/>
    </row>
    <row r="94" spans="1:18" s="302" customFormat="1" ht="38.25">
      <c r="A94" s="145" t="s">
        <v>139</v>
      </c>
      <c r="B94" s="123" t="s">
        <v>662</v>
      </c>
      <c r="C94" s="123">
        <v>17</v>
      </c>
      <c r="D94" s="137" t="s">
        <v>141</v>
      </c>
      <c r="E94" s="137"/>
      <c r="F94" s="123">
        <v>3</v>
      </c>
      <c r="G94" s="123">
        <v>1</v>
      </c>
      <c r="H94" s="123">
        <v>0</v>
      </c>
      <c r="I94" s="123">
        <v>0</v>
      </c>
      <c r="J94" s="150">
        <f t="shared" si="8"/>
        <v>4</v>
      </c>
      <c r="K94" s="137"/>
      <c r="L94" s="150">
        <v>3401220</v>
      </c>
      <c r="M94" s="123">
        <f t="shared" ref="M94:M108" si="9">J94*C94</f>
        <v>68</v>
      </c>
      <c r="N94" s="161"/>
    </row>
    <row r="95" spans="1:18" s="302" customFormat="1" ht="38.25">
      <c r="A95" s="145" t="s">
        <v>139</v>
      </c>
      <c r="B95" s="123" t="s">
        <v>404</v>
      </c>
      <c r="C95" s="123">
        <v>14</v>
      </c>
      <c r="D95" s="137" t="s">
        <v>140</v>
      </c>
      <c r="E95" s="137"/>
      <c r="F95" s="123">
        <v>3</v>
      </c>
      <c r="G95" s="123">
        <v>1</v>
      </c>
      <c r="H95" s="123">
        <v>0</v>
      </c>
      <c r="I95" s="123">
        <v>0</v>
      </c>
      <c r="J95" s="150">
        <f t="shared" si="8"/>
        <v>4</v>
      </c>
      <c r="K95" s="137"/>
      <c r="L95" s="150">
        <v>3401220</v>
      </c>
      <c r="M95" s="123">
        <f t="shared" si="9"/>
        <v>56</v>
      </c>
      <c r="N95" s="161"/>
    </row>
    <row r="96" spans="1:18" s="302" customFormat="1" ht="38.25">
      <c r="A96" s="145" t="s">
        <v>139</v>
      </c>
      <c r="B96" s="147" t="s">
        <v>663</v>
      </c>
      <c r="C96" s="147">
        <v>8</v>
      </c>
      <c r="D96" s="389" t="s">
        <v>642</v>
      </c>
      <c r="E96" s="389"/>
      <c r="F96" s="123">
        <v>8</v>
      </c>
      <c r="G96" s="123">
        <v>2</v>
      </c>
      <c r="H96" s="123">
        <v>0</v>
      </c>
      <c r="I96" s="123">
        <v>0</v>
      </c>
      <c r="J96" s="150">
        <f t="shared" si="8"/>
        <v>10</v>
      </c>
      <c r="K96" s="137"/>
      <c r="L96" s="150">
        <v>3401220</v>
      </c>
      <c r="M96" s="123">
        <f t="shared" si="9"/>
        <v>80</v>
      </c>
      <c r="N96" s="161"/>
    </row>
    <row r="97" spans="1:15" s="302" customFormat="1" ht="38.25">
      <c r="A97" s="145" t="s">
        <v>139</v>
      </c>
      <c r="B97" s="147" t="s">
        <v>664</v>
      </c>
      <c r="C97" s="147">
        <v>7</v>
      </c>
      <c r="D97" s="389" t="s">
        <v>642</v>
      </c>
      <c r="E97" s="389"/>
      <c r="F97" s="123">
        <v>8</v>
      </c>
      <c r="G97" s="123">
        <v>2</v>
      </c>
      <c r="H97" s="123">
        <v>0</v>
      </c>
      <c r="I97" s="123">
        <v>0</v>
      </c>
      <c r="J97" s="150">
        <f t="shared" si="8"/>
        <v>10</v>
      </c>
      <c r="K97" s="137"/>
      <c r="L97" s="150">
        <v>3401220</v>
      </c>
      <c r="M97" s="123">
        <f>J97*C97</f>
        <v>70</v>
      </c>
      <c r="N97" s="161"/>
    </row>
    <row r="98" spans="1:15" s="302" customFormat="1" ht="38.25">
      <c r="A98" s="282" t="s">
        <v>139</v>
      </c>
      <c r="B98" s="303" t="s">
        <v>665</v>
      </c>
      <c r="C98" s="303">
        <v>8</v>
      </c>
      <c r="D98" s="389" t="s">
        <v>642</v>
      </c>
      <c r="E98" s="389"/>
      <c r="F98" s="149">
        <v>8</v>
      </c>
      <c r="G98" s="149">
        <v>2</v>
      </c>
      <c r="H98" s="149">
        <v>0</v>
      </c>
      <c r="I98" s="123">
        <v>0</v>
      </c>
      <c r="J98" s="150">
        <f t="shared" si="8"/>
        <v>10</v>
      </c>
      <c r="K98" s="137"/>
      <c r="L98" s="150">
        <v>3401220</v>
      </c>
      <c r="M98" s="123">
        <f t="shared" si="9"/>
        <v>80</v>
      </c>
      <c r="N98" s="161"/>
    </row>
    <row r="99" spans="1:15" s="302" customFormat="1" ht="38.25">
      <c r="A99" s="282" t="s">
        <v>139</v>
      </c>
      <c r="B99" s="149" t="s">
        <v>648</v>
      </c>
      <c r="C99" s="149">
        <v>12</v>
      </c>
      <c r="D99" s="304" t="s">
        <v>136</v>
      </c>
      <c r="E99" s="137"/>
      <c r="F99" s="149">
        <v>3</v>
      </c>
      <c r="G99" s="149">
        <v>1</v>
      </c>
      <c r="H99" s="149">
        <v>0</v>
      </c>
      <c r="I99" s="123">
        <v>0</v>
      </c>
      <c r="J99" s="150">
        <f t="shared" si="8"/>
        <v>4</v>
      </c>
      <c r="K99" s="137"/>
      <c r="L99" s="150">
        <v>3401220</v>
      </c>
      <c r="M99" s="123">
        <f t="shared" si="9"/>
        <v>48</v>
      </c>
      <c r="N99" s="161"/>
    </row>
    <row r="100" spans="1:15" s="302" customFormat="1" ht="38.25">
      <c r="A100" s="145" t="s">
        <v>139</v>
      </c>
      <c r="B100" s="123" t="s">
        <v>666</v>
      </c>
      <c r="C100" s="123">
        <v>12</v>
      </c>
      <c r="D100" s="137" t="s">
        <v>141</v>
      </c>
      <c r="E100" s="137"/>
      <c r="F100" s="123">
        <v>3</v>
      </c>
      <c r="G100" s="123">
        <v>1</v>
      </c>
      <c r="H100" s="123">
        <v>0</v>
      </c>
      <c r="I100" s="123">
        <v>0</v>
      </c>
      <c r="J100" s="150">
        <f t="shared" si="8"/>
        <v>4</v>
      </c>
      <c r="K100" s="137"/>
      <c r="L100" s="150">
        <v>3401220</v>
      </c>
      <c r="M100" s="123">
        <f t="shared" si="9"/>
        <v>48</v>
      </c>
      <c r="N100" s="161"/>
    </row>
    <row r="101" spans="1:15" s="302" customFormat="1" ht="38.25">
      <c r="A101" s="145" t="s">
        <v>139</v>
      </c>
      <c r="B101" s="123" t="s">
        <v>667</v>
      </c>
      <c r="C101" s="123">
        <v>11</v>
      </c>
      <c r="D101" s="389" t="s">
        <v>642</v>
      </c>
      <c r="E101" s="389"/>
      <c r="F101" s="123">
        <v>8</v>
      </c>
      <c r="G101" s="123">
        <v>2</v>
      </c>
      <c r="H101" s="123">
        <v>0</v>
      </c>
      <c r="I101" s="123">
        <v>0</v>
      </c>
      <c r="J101" s="150">
        <f t="shared" si="8"/>
        <v>10</v>
      </c>
      <c r="K101" s="137"/>
      <c r="L101" s="150">
        <v>3401220</v>
      </c>
      <c r="M101" s="123">
        <f t="shared" si="9"/>
        <v>110</v>
      </c>
      <c r="N101" s="161"/>
    </row>
    <row r="102" spans="1:15" s="302" customFormat="1" ht="38.25">
      <c r="A102" s="145" t="s">
        <v>139</v>
      </c>
      <c r="B102" s="123" t="s">
        <v>668</v>
      </c>
      <c r="C102" s="123">
        <v>8</v>
      </c>
      <c r="D102" s="137" t="s">
        <v>136</v>
      </c>
      <c r="E102" s="137"/>
      <c r="F102" s="123">
        <v>3</v>
      </c>
      <c r="G102" s="123">
        <v>1</v>
      </c>
      <c r="H102" s="123">
        <v>0</v>
      </c>
      <c r="I102" s="123">
        <v>0</v>
      </c>
      <c r="J102" s="150">
        <f>SUM(F102+G102+I102)</f>
        <v>4</v>
      </c>
      <c r="K102" s="137"/>
      <c r="L102" s="150">
        <v>3401220</v>
      </c>
      <c r="M102" s="123">
        <f t="shared" si="9"/>
        <v>32</v>
      </c>
      <c r="N102" s="161"/>
    </row>
    <row r="103" spans="1:15" s="302" customFormat="1" ht="38.25">
      <c r="A103" s="145" t="s">
        <v>139</v>
      </c>
      <c r="B103" s="123" t="s">
        <v>669</v>
      </c>
      <c r="C103" s="123">
        <v>9</v>
      </c>
      <c r="D103" s="389" t="s">
        <v>642</v>
      </c>
      <c r="E103" s="389"/>
      <c r="F103" s="123">
        <v>8</v>
      </c>
      <c r="G103" s="123">
        <v>2</v>
      </c>
      <c r="H103" s="123">
        <v>0</v>
      </c>
      <c r="I103" s="123">
        <v>0</v>
      </c>
      <c r="J103" s="150">
        <f t="shared" si="8"/>
        <v>10</v>
      </c>
      <c r="K103" s="137"/>
      <c r="L103" s="150">
        <v>3401220</v>
      </c>
      <c r="M103" s="123">
        <f t="shared" si="9"/>
        <v>90</v>
      </c>
      <c r="N103" s="161"/>
    </row>
    <row r="104" spans="1:15" s="302" customFormat="1" ht="38.25">
      <c r="A104" s="145" t="s">
        <v>139</v>
      </c>
      <c r="B104" s="123" t="s">
        <v>670</v>
      </c>
      <c r="C104" s="123">
        <v>12</v>
      </c>
      <c r="D104" s="137" t="s">
        <v>140</v>
      </c>
      <c r="E104" s="137"/>
      <c r="F104" s="123">
        <v>3</v>
      </c>
      <c r="G104" s="123">
        <v>1</v>
      </c>
      <c r="H104" s="123">
        <v>0</v>
      </c>
      <c r="I104" s="123">
        <v>0</v>
      </c>
      <c r="J104" s="150">
        <f>F104+G104</f>
        <v>4</v>
      </c>
      <c r="K104" s="137"/>
      <c r="L104" s="150">
        <v>3401220</v>
      </c>
      <c r="M104" s="123">
        <f t="shared" si="9"/>
        <v>48</v>
      </c>
      <c r="N104" s="161"/>
    </row>
    <row r="105" spans="1:15" s="302" customFormat="1" ht="38.25">
      <c r="A105" s="145" t="s">
        <v>139</v>
      </c>
      <c r="B105" s="138" t="s">
        <v>671</v>
      </c>
      <c r="C105" s="138">
        <v>10</v>
      </c>
      <c r="D105" s="389" t="s">
        <v>642</v>
      </c>
      <c r="E105" s="389"/>
      <c r="F105" s="123">
        <v>6</v>
      </c>
      <c r="G105" s="123">
        <v>2</v>
      </c>
      <c r="H105" s="123">
        <v>0</v>
      </c>
      <c r="I105" s="123">
        <v>0</v>
      </c>
      <c r="J105" s="150">
        <f>SUM(F105+G105+I105)</f>
        <v>8</v>
      </c>
      <c r="K105" s="137"/>
      <c r="L105" s="150">
        <v>3401220</v>
      </c>
      <c r="M105" s="123">
        <f t="shared" si="9"/>
        <v>80</v>
      </c>
      <c r="N105" s="161"/>
    </row>
    <row r="106" spans="1:15" s="302" customFormat="1" ht="38.25">
      <c r="A106" s="145" t="s">
        <v>139</v>
      </c>
      <c r="B106" s="123" t="s">
        <v>672</v>
      </c>
      <c r="C106" s="123">
        <v>11</v>
      </c>
      <c r="D106" s="137" t="s">
        <v>141</v>
      </c>
      <c r="E106" s="137"/>
      <c r="F106" s="123">
        <v>3</v>
      </c>
      <c r="G106" s="123">
        <v>1</v>
      </c>
      <c r="H106" s="123">
        <v>0</v>
      </c>
      <c r="I106" s="123">
        <v>0</v>
      </c>
      <c r="J106" s="150">
        <f>F106+G106</f>
        <v>4</v>
      </c>
      <c r="K106" s="137"/>
      <c r="L106" s="150">
        <v>3401220</v>
      </c>
      <c r="M106" s="123">
        <f t="shared" si="9"/>
        <v>44</v>
      </c>
      <c r="N106" s="161"/>
    </row>
    <row r="107" spans="1:15" s="302" customFormat="1" ht="38.25">
      <c r="A107" s="145" t="s">
        <v>139</v>
      </c>
      <c r="B107" s="123" t="s">
        <v>673</v>
      </c>
      <c r="C107" s="123">
        <v>10</v>
      </c>
      <c r="D107" s="137" t="s">
        <v>140</v>
      </c>
      <c r="E107" s="137"/>
      <c r="F107" s="123">
        <v>3</v>
      </c>
      <c r="G107" s="123">
        <v>1</v>
      </c>
      <c r="H107" s="123">
        <v>0</v>
      </c>
      <c r="I107" s="123">
        <v>0</v>
      </c>
      <c r="J107" s="150">
        <f>F107+G107</f>
        <v>4</v>
      </c>
      <c r="K107" s="137"/>
      <c r="L107" s="150">
        <v>3401220</v>
      </c>
      <c r="M107" s="123">
        <f t="shared" si="9"/>
        <v>40</v>
      </c>
      <c r="N107" s="161"/>
    </row>
    <row r="108" spans="1:15" s="302" customFormat="1" ht="38.25">
      <c r="A108" s="145" t="s">
        <v>139</v>
      </c>
      <c r="B108" s="123" t="s">
        <v>674</v>
      </c>
      <c r="C108" s="123">
        <v>9</v>
      </c>
      <c r="D108" s="389" t="s">
        <v>642</v>
      </c>
      <c r="E108" s="389"/>
      <c r="F108" s="123">
        <v>6</v>
      </c>
      <c r="G108" s="123">
        <v>2</v>
      </c>
      <c r="H108" s="123">
        <v>0</v>
      </c>
      <c r="I108" s="123">
        <v>0</v>
      </c>
      <c r="J108" s="150">
        <f>SUM(F108+G108+I108)</f>
        <v>8</v>
      </c>
      <c r="K108" s="137"/>
      <c r="L108" s="150">
        <v>3401220</v>
      </c>
      <c r="M108" s="123">
        <f t="shared" si="9"/>
        <v>72</v>
      </c>
      <c r="N108" s="161"/>
    </row>
    <row r="109" spans="1:15" s="327" customFormat="1" ht="15.75">
      <c r="A109" s="311" t="s">
        <v>782</v>
      </c>
      <c r="B109" s="312"/>
      <c r="C109" s="312"/>
      <c r="D109" s="313" t="s">
        <v>783</v>
      </c>
      <c r="E109" s="326"/>
      <c r="F109" s="312"/>
      <c r="G109" s="312"/>
      <c r="H109" s="312"/>
      <c r="I109" s="312"/>
      <c r="J109" s="312"/>
      <c r="K109" s="312"/>
      <c r="L109" s="315"/>
      <c r="M109" s="315"/>
      <c r="N109" s="312"/>
    </row>
    <row r="110" spans="1:15" s="318" customFormat="1" ht="32.25" customHeight="1">
      <c r="D110" s="328" t="s">
        <v>784</v>
      </c>
      <c r="L110" s="329"/>
      <c r="M110" s="330"/>
      <c r="N110" s="331"/>
      <c r="O110" s="332"/>
    </row>
    <row r="111" spans="1:15" s="287" customFormat="1" ht="38.25">
      <c r="A111" s="145" t="s">
        <v>675</v>
      </c>
      <c r="B111" s="123" t="s">
        <v>676</v>
      </c>
      <c r="C111" s="123">
        <v>18</v>
      </c>
      <c r="D111" s="137" t="s">
        <v>677</v>
      </c>
      <c r="E111" s="137"/>
      <c r="F111" s="123">
        <v>8</v>
      </c>
      <c r="G111" s="123">
        <v>2</v>
      </c>
      <c r="H111" s="123">
        <v>0</v>
      </c>
      <c r="I111" s="123">
        <v>0</v>
      </c>
      <c r="J111" s="123">
        <f>SUM(F111:I111)</f>
        <v>10</v>
      </c>
      <c r="K111" s="123"/>
      <c r="L111" s="123">
        <v>3401220</v>
      </c>
      <c r="M111" s="305">
        <f t="shared" ref="M111:M126" si="10">J111*C111</f>
        <v>180</v>
      </c>
      <c r="N111" s="306"/>
    </row>
    <row r="112" spans="1:15" s="287" customFormat="1" ht="38.25">
      <c r="A112" s="145" t="s">
        <v>675</v>
      </c>
      <c r="B112" s="123" t="s">
        <v>678</v>
      </c>
      <c r="C112" s="123">
        <v>21</v>
      </c>
      <c r="D112" s="387" t="s">
        <v>573</v>
      </c>
      <c r="E112" s="387"/>
      <c r="F112" s="123">
        <v>8</v>
      </c>
      <c r="G112" s="123">
        <v>2</v>
      </c>
      <c r="H112" s="123">
        <v>0</v>
      </c>
      <c r="I112" s="123">
        <v>0</v>
      </c>
      <c r="J112" s="123">
        <f t="shared" ref="J112:J126" si="11">SUM(F112:I112)</f>
        <v>10</v>
      </c>
      <c r="K112" s="123"/>
      <c r="L112" s="123">
        <v>3401220</v>
      </c>
      <c r="M112" s="305">
        <f t="shared" si="10"/>
        <v>210</v>
      </c>
      <c r="N112" s="306"/>
    </row>
    <row r="113" spans="1:14" s="287" customFormat="1" ht="38.25">
      <c r="A113" s="145" t="s">
        <v>675</v>
      </c>
      <c r="B113" s="123" t="s">
        <v>678</v>
      </c>
      <c r="C113" s="123">
        <v>21</v>
      </c>
      <c r="D113" s="387" t="s">
        <v>573</v>
      </c>
      <c r="E113" s="387"/>
      <c r="F113" s="123">
        <v>7</v>
      </c>
      <c r="G113" s="123">
        <v>2</v>
      </c>
      <c r="H113" s="123">
        <v>0</v>
      </c>
      <c r="I113" s="123">
        <v>0</v>
      </c>
      <c r="J113" s="123">
        <f>SUM(F113:I113)</f>
        <v>9</v>
      </c>
      <c r="K113" s="123"/>
      <c r="L113" s="123">
        <v>3401220</v>
      </c>
      <c r="M113" s="305">
        <f t="shared" si="10"/>
        <v>189</v>
      </c>
      <c r="N113" s="306"/>
    </row>
    <row r="114" spans="1:14" s="287" customFormat="1" ht="38.25">
      <c r="A114" s="145" t="s">
        <v>675</v>
      </c>
      <c r="B114" s="123" t="s">
        <v>679</v>
      </c>
      <c r="C114" s="123">
        <v>11</v>
      </c>
      <c r="D114" s="387" t="s">
        <v>573</v>
      </c>
      <c r="E114" s="387"/>
      <c r="F114" s="123">
        <v>15</v>
      </c>
      <c r="G114" s="123">
        <v>4</v>
      </c>
      <c r="H114" s="123">
        <v>0</v>
      </c>
      <c r="I114" s="123">
        <v>0</v>
      </c>
      <c r="J114" s="123">
        <f>SUM(F114:I114)</f>
        <v>19</v>
      </c>
      <c r="K114" s="123"/>
      <c r="L114" s="123">
        <v>3401220</v>
      </c>
      <c r="M114" s="305">
        <f t="shared" si="10"/>
        <v>209</v>
      </c>
      <c r="N114" s="306"/>
    </row>
    <row r="115" spans="1:14" s="287" customFormat="1" ht="38.25">
      <c r="A115" s="145" t="s">
        <v>675</v>
      </c>
      <c r="B115" s="123" t="s">
        <v>680</v>
      </c>
      <c r="C115" s="123">
        <v>21</v>
      </c>
      <c r="D115" s="137" t="s">
        <v>681</v>
      </c>
      <c r="E115" s="137"/>
      <c r="F115" s="123">
        <v>8</v>
      </c>
      <c r="G115" s="123">
        <v>2</v>
      </c>
      <c r="H115" s="123">
        <v>0</v>
      </c>
      <c r="I115" s="123">
        <v>0</v>
      </c>
      <c r="J115" s="123">
        <f t="shared" si="11"/>
        <v>10</v>
      </c>
      <c r="K115" s="123"/>
      <c r="L115" s="123">
        <v>3401220</v>
      </c>
      <c r="M115" s="305">
        <f t="shared" si="10"/>
        <v>210</v>
      </c>
      <c r="N115" s="306"/>
    </row>
    <row r="116" spans="1:14" s="287" customFormat="1" ht="38.25">
      <c r="A116" s="145" t="s">
        <v>675</v>
      </c>
      <c r="B116" s="123" t="s">
        <v>682</v>
      </c>
      <c r="C116" s="123">
        <v>24</v>
      </c>
      <c r="D116" s="387" t="s">
        <v>573</v>
      </c>
      <c r="E116" s="387"/>
      <c r="F116" s="123">
        <v>8</v>
      </c>
      <c r="G116" s="123">
        <v>2</v>
      </c>
      <c r="H116" s="123">
        <v>0</v>
      </c>
      <c r="I116" s="123">
        <v>0</v>
      </c>
      <c r="J116" s="123">
        <f t="shared" si="11"/>
        <v>10</v>
      </c>
      <c r="K116" s="123"/>
      <c r="L116" s="123">
        <v>3401220</v>
      </c>
      <c r="M116" s="305">
        <f t="shared" si="10"/>
        <v>240</v>
      </c>
      <c r="N116" s="306"/>
    </row>
    <row r="117" spans="1:14" s="287" customFormat="1" ht="38.25">
      <c r="A117" s="145" t="s">
        <v>675</v>
      </c>
      <c r="B117" s="123" t="s">
        <v>682</v>
      </c>
      <c r="C117" s="123">
        <v>24</v>
      </c>
      <c r="D117" s="387" t="s">
        <v>573</v>
      </c>
      <c r="E117" s="387"/>
      <c r="F117" s="123">
        <v>7</v>
      </c>
      <c r="G117" s="123">
        <v>2</v>
      </c>
      <c r="H117" s="123">
        <v>0</v>
      </c>
      <c r="I117" s="123">
        <v>0</v>
      </c>
      <c r="J117" s="123">
        <f>SUM(F117:I117)</f>
        <v>9</v>
      </c>
      <c r="K117" s="123"/>
      <c r="L117" s="123">
        <v>3401220</v>
      </c>
      <c r="M117" s="305">
        <f t="shared" si="10"/>
        <v>216</v>
      </c>
      <c r="N117" s="306"/>
    </row>
    <row r="118" spans="1:14" s="272" customFormat="1" ht="38.25">
      <c r="A118" s="145" t="s">
        <v>675</v>
      </c>
      <c r="B118" s="123" t="s">
        <v>683</v>
      </c>
      <c r="C118" s="123">
        <v>16</v>
      </c>
      <c r="D118" s="387" t="s">
        <v>573</v>
      </c>
      <c r="E118" s="387"/>
      <c r="F118" s="123">
        <v>14</v>
      </c>
      <c r="G118" s="123">
        <v>3</v>
      </c>
      <c r="H118" s="123">
        <v>0</v>
      </c>
      <c r="I118" s="123">
        <v>0</v>
      </c>
      <c r="J118" s="123">
        <f t="shared" si="11"/>
        <v>17</v>
      </c>
      <c r="K118" s="123"/>
      <c r="L118" s="123">
        <v>3401220</v>
      </c>
      <c r="M118" s="305">
        <f t="shared" si="10"/>
        <v>272</v>
      </c>
      <c r="N118" s="306"/>
    </row>
    <row r="119" spans="1:14" s="272" customFormat="1" ht="38.25">
      <c r="A119" s="145" t="s">
        <v>675</v>
      </c>
      <c r="B119" s="123" t="s">
        <v>684</v>
      </c>
      <c r="C119" s="123">
        <v>22</v>
      </c>
      <c r="D119" s="137" t="s">
        <v>685</v>
      </c>
      <c r="E119" s="137"/>
      <c r="F119" s="123">
        <v>8</v>
      </c>
      <c r="G119" s="123">
        <v>2</v>
      </c>
      <c r="H119" s="123">
        <v>0</v>
      </c>
      <c r="I119" s="123">
        <v>0</v>
      </c>
      <c r="J119" s="123">
        <f t="shared" si="11"/>
        <v>10</v>
      </c>
      <c r="K119" s="123"/>
      <c r="L119" s="123">
        <v>3401220</v>
      </c>
      <c r="M119" s="305">
        <f t="shared" si="10"/>
        <v>220</v>
      </c>
      <c r="N119" s="307"/>
    </row>
    <row r="120" spans="1:14" s="272" customFormat="1" ht="38.25">
      <c r="A120" s="145" t="s">
        <v>675</v>
      </c>
      <c r="B120" s="123" t="s">
        <v>686</v>
      </c>
      <c r="C120" s="123">
        <v>22</v>
      </c>
      <c r="D120" s="137" t="s">
        <v>687</v>
      </c>
      <c r="E120" s="137"/>
      <c r="F120" s="123">
        <v>8</v>
      </c>
      <c r="G120" s="123">
        <v>2</v>
      </c>
      <c r="H120" s="123">
        <v>0</v>
      </c>
      <c r="I120" s="123">
        <v>0</v>
      </c>
      <c r="J120" s="123">
        <f t="shared" si="11"/>
        <v>10</v>
      </c>
      <c r="K120" s="123"/>
      <c r="L120" s="123">
        <v>3401220</v>
      </c>
      <c r="M120" s="305">
        <f t="shared" si="10"/>
        <v>220</v>
      </c>
      <c r="N120" s="307"/>
    </row>
    <row r="121" spans="1:14" s="272" customFormat="1" ht="38.25">
      <c r="A121" s="145" t="s">
        <v>675</v>
      </c>
      <c r="B121" s="123" t="s">
        <v>688</v>
      </c>
      <c r="C121" s="123">
        <v>20</v>
      </c>
      <c r="D121" s="387" t="s">
        <v>573</v>
      </c>
      <c r="E121" s="387"/>
      <c r="F121" s="123">
        <v>14</v>
      </c>
      <c r="G121" s="123">
        <v>3</v>
      </c>
      <c r="H121" s="123">
        <v>0</v>
      </c>
      <c r="I121" s="123">
        <v>0</v>
      </c>
      <c r="J121" s="123">
        <f t="shared" si="11"/>
        <v>17</v>
      </c>
      <c r="K121" s="123"/>
      <c r="L121" s="123">
        <v>3401220</v>
      </c>
      <c r="M121" s="305">
        <f t="shared" si="10"/>
        <v>340</v>
      </c>
      <c r="N121" s="306"/>
    </row>
    <row r="122" spans="1:14" s="272" customFormat="1" ht="38.25">
      <c r="A122" s="145" t="s">
        <v>675</v>
      </c>
      <c r="B122" s="123" t="s">
        <v>689</v>
      </c>
      <c r="C122" s="123">
        <v>23</v>
      </c>
      <c r="D122" s="387" t="s">
        <v>573</v>
      </c>
      <c r="E122" s="387"/>
      <c r="F122" s="123">
        <v>14</v>
      </c>
      <c r="G122" s="123">
        <v>3</v>
      </c>
      <c r="H122" s="123">
        <v>0</v>
      </c>
      <c r="I122" s="123">
        <v>0</v>
      </c>
      <c r="J122" s="123">
        <f t="shared" si="11"/>
        <v>17</v>
      </c>
      <c r="K122" s="123"/>
      <c r="L122" s="123">
        <v>3401220</v>
      </c>
      <c r="M122" s="305">
        <f t="shared" si="10"/>
        <v>391</v>
      </c>
      <c r="N122" s="306"/>
    </row>
    <row r="123" spans="1:14" s="272" customFormat="1" ht="38.25">
      <c r="A123" s="145" t="s">
        <v>675</v>
      </c>
      <c r="B123" s="123" t="s">
        <v>690</v>
      </c>
      <c r="C123" s="123">
        <v>22</v>
      </c>
      <c r="D123" s="137" t="s">
        <v>691</v>
      </c>
      <c r="E123" s="137"/>
      <c r="F123" s="123">
        <v>8</v>
      </c>
      <c r="G123" s="123">
        <v>2</v>
      </c>
      <c r="H123" s="123">
        <v>0</v>
      </c>
      <c r="I123" s="123">
        <v>0</v>
      </c>
      <c r="J123" s="123">
        <f t="shared" si="11"/>
        <v>10</v>
      </c>
      <c r="K123" s="123"/>
      <c r="L123" s="123">
        <v>3401220</v>
      </c>
      <c r="M123" s="305">
        <f t="shared" si="10"/>
        <v>220</v>
      </c>
      <c r="N123" s="306"/>
    </row>
    <row r="124" spans="1:14" s="272" customFormat="1" ht="38.25">
      <c r="A124" s="145" t="s">
        <v>675</v>
      </c>
      <c r="B124" s="123" t="s">
        <v>692</v>
      </c>
      <c r="C124" s="123">
        <v>11</v>
      </c>
      <c r="D124" s="137" t="s">
        <v>691</v>
      </c>
      <c r="E124" s="137"/>
      <c r="F124" s="123">
        <v>8</v>
      </c>
      <c r="G124" s="123">
        <v>2</v>
      </c>
      <c r="H124" s="123">
        <v>0</v>
      </c>
      <c r="I124" s="123">
        <v>0</v>
      </c>
      <c r="J124" s="123">
        <f>SUM(F124:I124)</f>
        <v>10</v>
      </c>
      <c r="K124" s="123"/>
      <c r="L124" s="123">
        <v>3401220</v>
      </c>
      <c r="M124" s="305">
        <f>J124*C124</f>
        <v>110</v>
      </c>
      <c r="N124" s="306"/>
    </row>
    <row r="125" spans="1:14" s="272" customFormat="1" ht="38.25">
      <c r="A125" s="145" t="s">
        <v>675</v>
      </c>
      <c r="B125" s="123" t="s">
        <v>693</v>
      </c>
      <c r="C125" s="123">
        <v>11</v>
      </c>
      <c r="D125" s="387" t="s">
        <v>573</v>
      </c>
      <c r="E125" s="387"/>
      <c r="F125" s="123">
        <v>14</v>
      </c>
      <c r="G125" s="123">
        <v>3</v>
      </c>
      <c r="H125" s="123">
        <v>0</v>
      </c>
      <c r="I125" s="123">
        <v>0</v>
      </c>
      <c r="J125" s="123">
        <f t="shared" si="11"/>
        <v>17</v>
      </c>
      <c r="K125" s="123"/>
      <c r="L125" s="123">
        <v>3401220</v>
      </c>
      <c r="M125" s="305">
        <f t="shared" si="10"/>
        <v>187</v>
      </c>
      <c r="N125" s="306"/>
    </row>
    <row r="126" spans="1:14" s="272" customFormat="1" ht="38.25">
      <c r="A126" s="145" t="s">
        <v>675</v>
      </c>
      <c r="B126" s="123" t="s">
        <v>694</v>
      </c>
      <c r="C126" s="123">
        <v>24</v>
      </c>
      <c r="D126" s="137" t="s">
        <v>695</v>
      </c>
      <c r="E126" s="137"/>
      <c r="F126" s="123">
        <v>8</v>
      </c>
      <c r="G126" s="123">
        <v>2</v>
      </c>
      <c r="H126" s="123">
        <v>0</v>
      </c>
      <c r="I126" s="123">
        <v>0</v>
      </c>
      <c r="J126" s="123">
        <f t="shared" si="11"/>
        <v>10</v>
      </c>
      <c r="K126" s="123"/>
      <c r="L126" s="123">
        <v>3401220</v>
      </c>
      <c r="M126" s="305">
        <f t="shared" si="10"/>
        <v>240</v>
      </c>
      <c r="N126" s="306"/>
    </row>
    <row r="127" spans="1:14" s="301" customFormat="1" ht="4.9000000000000004" customHeight="1"/>
    <row r="128" spans="1:14" s="287" customFormat="1" ht="38.25">
      <c r="A128" s="145" t="s">
        <v>696</v>
      </c>
      <c r="B128" s="123" t="s">
        <v>697</v>
      </c>
      <c r="C128" s="123">
        <v>15</v>
      </c>
      <c r="D128" s="137" t="s">
        <v>691</v>
      </c>
      <c r="E128" s="137"/>
      <c r="F128" s="123">
        <v>4</v>
      </c>
      <c r="G128" s="123">
        <v>2</v>
      </c>
      <c r="H128" s="123">
        <v>0</v>
      </c>
      <c r="I128" s="123">
        <v>0</v>
      </c>
      <c r="J128" s="123">
        <f t="shared" ref="J128:J141" si="12">SUM(F128:I128)</f>
        <v>6</v>
      </c>
      <c r="K128" s="123"/>
      <c r="L128" s="123">
        <v>3401220</v>
      </c>
      <c r="M128" s="305">
        <f t="shared" ref="M128:M141" si="13">J128*C128</f>
        <v>90</v>
      </c>
      <c r="N128" s="306"/>
    </row>
    <row r="129" spans="1:17" s="287" customFormat="1" ht="38.25">
      <c r="A129" s="145" t="s">
        <v>696</v>
      </c>
      <c r="B129" s="123" t="s">
        <v>450</v>
      </c>
      <c r="C129" s="123">
        <v>14</v>
      </c>
      <c r="D129" s="387" t="s">
        <v>573</v>
      </c>
      <c r="E129" s="387"/>
      <c r="F129" s="123">
        <v>9</v>
      </c>
      <c r="G129" s="123">
        <v>3</v>
      </c>
      <c r="H129" s="123">
        <v>0</v>
      </c>
      <c r="I129" s="123">
        <v>1</v>
      </c>
      <c r="J129" s="123">
        <f t="shared" si="12"/>
        <v>13</v>
      </c>
      <c r="K129" s="123"/>
      <c r="L129" s="123">
        <v>3401220</v>
      </c>
      <c r="M129" s="305">
        <f t="shared" si="13"/>
        <v>182</v>
      </c>
      <c r="N129" s="306"/>
    </row>
    <row r="130" spans="1:17" s="287" customFormat="1" ht="38.25">
      <c r="A130" s="145" t="s">
        <v>696</v>
      </c>
      <c r="B130" s="123" t="s">
        <v>698</v>
      </c>
      <c r="C130" s="123">
        <v>15</v>
      </c>
      <c r="D130" s="137" t="s">
        <v>691</v>
      </c>
      <c r="E130" s="137"/>
      <c r="F130" s="123">
        <v>4</v>
      </c>
      <c r="G130" s="123">
        <v>2</v>
      </c>
      <c r="H130" s="123">
        <v>0</v>
      </c>
      <c r="I130" s="123">
        <v>0</v>
      </c>
      <c r="J130" s="123">
        <f t="shared" si="12"/>
        <v>6</v>
      </c>
      <c r="K130" s="123"/>
      <c r="L130" s="123">
        <v>3401220</v>
      </c>
      <c r="M130" s="305">
        <f t="shared" si="13"/>
        <v>90</v>
      </c>
      <c r="N130" s="306"/>
    </row>
    <row r="131" spans="1:17" s="287" customFormat="1" ht="38.25">
      <c r="A131" s="145" t="s">
        <v>696</v>
      </c>
      <c r="B131" s="123" t="s">
        <v>699</v>
      </c>
      <c r="C131" s="123">
        <v>7</v>
      </c>
      <c r="D131" s="137" t="s">
        <v>691</v>
      </c>
      <c r="E131" s="137"/>
      <c r="F131" s="123">
        <v>4</v>
      </c>
      <c r="G131" s="123">
        <v>2</v>
      </c>
      <c r="H131" s="123">
        <v>0</v>
      </c>
      <c r="I131" s="123">
        <v>0</v>
      </c>
      <c r="J131" s="123">
        <f t="shared" si="12"/>
        <v>6</v>
      </c>
      <c r="K131" s="123"/>
      <c r="L131" s="123">
        <v>3401220</v>
      </c>
      <c r="M131" s="305">
        <f t="shared" si="13"/>
        <v>42</v>
      </c>
      <c r="N131" s="306"/>
    </row>
    <row r="132" spans="1:17" s="287" customFormat="1" ht="38.25">
      <c r="A132" s="145" t="s">
        <v>696</v>
      </c>
      <c r="B132" s="123" t="s">
        <v>700</v>
      </c>
      <c r="C132" s="123">
        <v>7</v>
      </c>
      <c r="D132" s="137" t="s">
        <v>701</v>
      </c>
      <c r="E132" s="137"/>
      <c r="F132" s="123">
        <v>4</v>
      </c>
      <c r="G132" s="123">
        <v>2</v>
      </c>
      <c r="H132" s="123">
        <v>0</v>
      </c>
      <c r="I132" s="123">
        <v>0</v>
      </c>
      <c r="J132" s="123">
        <f t="shared" si="12"/>
        <v>6</v>
      </c>
      <c r="K132" s="123"/>
      <c r="L132" s="123">
        <v>3401220</v>
      </c>
      <c r="M132" s="305">
        <f t="shared" si="13"/>
        <v>42</v>
      </c>
      <c r="N132" s="306"/>
    </row>
    <row r="133" spans="1:17" s="287" customFormat="1" ht="38.25">
      <c r="A133" s="145" t="s">
        <v>696</v>
      </c>
      <c r="B133" s="123" t="s">
        <v>408</v>
      </c>
      <c r="C133" s="123">
        <v>9</v>
      </c>
      <c r="D133" s="387" t="s">
        <v>573</v>
      </c>
      <c r="E133" s="387"/>
      <c r="F133" s="123">
        <v>9</v>
      </c>
      <c r="G133" s="123">
        <v>3</v>
      </c>
      <c r="H133" s="123">
        <v>0</v>
      </c>
      <c r="I133" s="123">
        <v>0</v>
      </c>
      <c r="J133" s="123">
        <f t="shared" si="12"/>
        <v>12</v>
      </c>
      <c r="K133" s="123"/>
      <c r="L133" s="123">
        <v>3401220</v>
      </c>
      <c r="M133" s="305">
        <f t="shared" si="13"/>
        <v>108</v>
      </c>
      <c r="N133" s="306"/>
    </row>
    <row r="134" spans="1:17" s="272" customFormat="1" ht="38.25">
      <c r="A134" s="145" t="s">
        <v>696</v>
      </c>
      <c r="B134" s="123" t="s">
        <v>683</v>
      </c>
      <c r="C134" s="123">
        <v>16</v>
      </c>
      <c r="D134" s="387" t="s">
        <v>573</v>
      </c>
      <c r="E134" s="387"/>
      <c r="F134" s="123">
        <v>9</v>
      </c>
      <c r="G134" s="123">
        <v>2</v>
      </c>
      <c r="H134" s="123">
        <v>0</v>
      </c>
      <c r="I134" s="123">
        <v>0</v>
      </c>
      <c r="J134" s="123">
        <f t="shared" si="12"/>
        <v>11</v>
      </c>
      <c r="K134" s="123"/>
      <c r="L134" s="123">
        <v>3401220</v>
      </c>
      <c r="M134" s="305">
        <f t="shared" si="13"/>
        <v>176</v>
      </c>
      <c r="N134" s="306"/>
    </row>
    <row r="135" spans="1:17" s="272" customFormat="1" ht="38.25">
      <c r="A135" s="145" t="s">
        <v>696</v>
      </c>
      <c r="B135" s="123" t="s">
        <v>702</v>
      </c>
      <c r="C135" s="123">
        <v>16</v>
      </c>
      <c r="D135" s="387" t="s">
        <v>573</v>
      </c>
      <c r="E135" s="387"/>
      <c r="F135" s="123">
        <v>9</v>
      </c>
      <c r="G135" s="123">
        <v>2</v>
      </c>
      <c r="H135" s="123">
        <v>0</v>
      </c>
      <c r="I135" s="123">
        <v>0</v>
      </c>
      <c r="J135" s="123">
        <f t="shared" si="12"/>
        <v>11</v>
      </c>
      <c r="K135" s="123"/>
      <c r="L135" s="123">
        <v>3401220</v>
      </c>
      <c r="M135" s="305">
        <f t="shared" si="13"/>
        <v>176</v>
      </c>
      <c r="N135" s="306"/>
    </row>
    <row r="136" spans="1:17" s="272" customFormat="1" ht="38.25">
      <c r="A136" s="145" t="s">
        <v>696</v>
      </c>
      <c r="B136" s="123" t="s">
        <v>703</v>
      </c>
      <c r="C136" s="123">
        <v>19</v>
      </c>
      <c r="D136" s="387" t="s">
        <v>573</v>
      </c>
      <c r="E136" s="387"/>
      <c r="F136" s="123">
        <v>9</v>
      </c>
      <c r="G136" s="123">
        <v>2</v>
      </c>
      <c r="H136" s="123">
        <v>0</v>
      </c>
      <c r="I136" s="123">
        <v>0</v>
      </c>
      <c r="J136" s="123">
        <f t="shared" si="12"/>
        <v>11</v>
      </c>
      <c r="K136" s="123"/>
      <c r="L136" s="123">
        <v>3401220</v>
      </c>
      <c r="M136" s="305">
        <f t="shared" si="13"/>
        <v>209</v>
      </c>
      <c r="N136" s="306"/>
    </row>
    <row r="137" spans="1:17" s="272" customFormat="1" ht="38.25">
      <c r="A137" s="145" t="s">
        <v>696</v>
      </c>
      <c r="B137" s="123" t="s">
        <v>704</v>
      </c>
      <c r="C137" s="123">
        <v>11</v>
      </c>
      <c r="D137" s="137" t="s">
        <v>685</v>
      </c>
      <c r="E137" s="137"/>
      <c r="F137" s="123">
        <v>4</v>
      </c>
      <c r="G137" s="123">
        <v>2</v>
      </c>
      <c r="H137" s="123">
        <v>0</v>
      </c>
      <c r="I137" s="123">
        <v>0</v>
      </c>
      <c r="J137" s="123">
        <f t="shared" si="12"/>
        <v>6</v>
      </c>
      <c r="K137" s="123"/>
      <c r="L137" s="123">
        <v>3401220</v>
      </c>
      <c r="M137" s="305">
        <f t="shared" si="13"/>
        <v>66</v>
      </c>
      <c r="N137" s="306"/>
    </row>
    <row r="138" spans="1:17" s="272" customFormat="1" ht="38.25">
      <c r="A138" s="145" t="s">
        <v>696</v>
      </c>
      <c r="B138" s="123" t="s">
        <v>705</v>
      </c>
      <c r="C138" s="123">
        <v>11</v>
      </c>
      <c r="D138" s="137" t="s">
        <v>706</v>
      </c>
      <c r="E138" s="137"/>
      <c r="F138" s="123">
        <v>4</v>
      </c>
      <c r="G138" s="123">
        <v>2</v>
      </c>
      <c r="H138" s="123">
        <v>0</v>
      </c>
      <c r="I138" s="123">
        <v>0</v>
      </c>
      <c r="J138" s="123">
        <f t="shared" si="12"/>
        <v>6</v>
      </c>
      <c r="K138" s="123"/>
      <c r="L138" s="123">
        <v>3401220</v>
      </c>
      <c r="M138" s="305">
        <f t="shared" si="13"/>
        <v>66</v>
      </c>
      <c r="N138" s="306"/>
    </row>
    <row r="139" spans="1:17" s="272" customFormat="1" ht="38.25">
      <c r="A139" s="145" t="s">
        <v>696</v>
      </c>
      <c r="B139" s="123" t="s">
        <v>707</v>
      </c>
      <c r="C139" s="123">
        <v>18</v>
      </c>
      <c r="D139" s="137" t="s">
        <v>708</v>
      </c>
      <c r="E139" s="137"/>
      <c r="F139" s="123">
        <v>4</v>
      </c>
      <c r="G139" s="123">
        <v>1</v>
      </c>
      <c r="H139" s="123">
        <v>0</v>
      </c>
      <c r="I139" s="123">
        <v>0</v>
      </c>
      <c r="J139" s="123">
        <f t="shared" si="12"/>
        <v>5</v>
      </c>
      <c r="K139" s="123"/>
      <c r="L139" s="123">
        <v>3401220</v>
      </c>
      <c r="M139" s="305">
        <f t="shared" si="13"/>
        <v>90</v>
      </c>
      <c r="N139" s="306"/>
    </row>
    <row r="140" spans="1:17" s="272" customFormat="1" ht="38.25">
      <c r="A140" s="145" t="s">
        <v>696</v>
      </c>
      <c r="B140" s="123" t="s">
        <v>709</v>
      </c>
      <c r="C140" s="123">
        <v>24</v>
      </c>
      <c r="D140" s="137" t="s">
        <v>710</v>
      </c>
      <c r="E140" s="137"/>
      <c r="F140" s="123">
        <v>4</v>
      </c>
      <c r="G140" s="123">
        <v>1</v>
      </c>
      <c r="H140" s="123">
        <v>0</v>
      </c>
      <c r="I140" s="123">
        <v>0</v>
      </c>
      <c r="J140" s="123">
        <f t="shared" si="12"/>
        <v>5</v>
      </c>
      <c r="K140" s="123"/>
      <c r="L140" s="123">
        <v>3401220</v>
      </c>
      <c r="M140" s="305">
        <f t="shared" si="13"/>
        <v>120</v>
      </c>
      <c r="N140" s="306"/>
    </row>
    <row r="141" spans="1:17" s="272" customFormat="1" ht="38.25">
      <c r="A141" s="145" t="s">
        <v>696</v>
      </c>
      <c r="B141" s="123" t="s">
        <v>711</v>
      </c>
      <c r="C141" s="123">
        <v>11</v>
      </c>
      <c r="D141" s="387" t="s">
        <v>573</v>
      </c>
      <c r="E141" s="387"/>
      <c r="F141" s="123">
        <v>9</v>
      </c>
      <c r="G141" s="123">
        <v>2</v>
      </c>
      <c r="H141" s="123">
        <v>0</v>
      </c>
      <c r="I141" s="123">
        <v>0</v>
      </c>
      <c r="J141" s="123">
        <f t="shared" si="12"/>
        <v>11</v>
      </c>
      <c r="K141" s="123"/>
      <c r="L141" s="123">
        <v>3401220</v>
      </c>
      <c r="M141" s="305">
        <f t="shared" si="13"/>
        <v>121</v>
      </c>
      <c r="N141" s="306"/>
    </row>
    <row r="142" spans="1:17" s="323" customFormat="1" ht="15.75">
      <c r="A142" s="319" t="s">
        <v>712</v>
      </c>
      <c r="B142" s="320"/>
      <c r="C142" s="321"/>
      <c r="D142" s="320" t="s">
        <v>785</v>
      </c>
      <c r="E142" s="320"/>
      <c r="F142" s="321"/>
      <c r="G142" s="320"/>
      <c r="H142" s="320"/>
      <c r="I142" s="320"/>
      <c r="J142" s="320"/>
      <c r="K142" s="320"/>
      <c r="L142" s="315"/>
      <c r="M142" s="321"/>
      <c r="N142" s="322"/>
      <c r="Q142" s="324"/>
    </row>
    <row r="143" spans="1:17" s="327" customFormat="1" ht="33" customHeight="1">
      <c r="A143" s="388" t="s">
        <v>786</v>
      </c>
      <c r="B143" s="388"/>
      <c r="C143" s="388"/>
      <c r="D143" s="388"/>
      <c r="E143" s="388"/>
      <c r="F143" s="388"/>
      <c r="G143" s="388"/>
      <c r="H143" s="388"/>
      <c r="I143" s="388"/>
      <c r="J143" s="388"/>
      <c r="K143" s="388"/>
      <c r="L143" s="388"/>
      <c r="M143" s="333"/>
      <c r="N143" s="333"/>
      <c r="O143" s="348"/>
    </row>
    <row r="144" spans="1:17" s="287" customFormat="1" ht="25.5">
      <c r="A144" s="145" t="s">
        <v>789</v>
      </c>
      <c r="B144" s="123" t="s">
        <v>713</v>
      </c>
      <c r="C144" s="123">
        <v>24</v>
      </c>
      <c r="D144" s="387" t="s">
        <v>573</v>
      </c>
      <c r="E144" s="387"/>
      <c r="F144" s="123">
        <v>10</v>
      </c>
      <c r="G144" s="123">
        <v>2</v>
      </c>
      <c r="H144" s="123">
        <v>0</v>
      </c>
      <c r="I144" s="123">
        <v>0</v>
      </c>
      <c r="J144" s="123">
        <f>G144+F144</f>
        <v>12</v>
      </c>
      <c r="K144" s="123"/>
      <c r="L144" s="123">
        <v>3401220</v>
      </c>
      <c r="M144" s="305">
        <f>C144*J144</f>
        <v>288</v>
      </c>
      <c r="N144" s="306"/>
    </row>
    <row r="145" spans="1:14" s="276" customFormat="1" ht="25.5">
      <c r="A145" s="145" t="s">
        <v>789</v>
      </c>
      <c r="B145" s="141" t="s">
        <v>714</v>
      </c>
      <c r="C145" s="123">
        <v>19</v>
      </c>
      <c r="D145" s="387" t="s">
        <v>573</v>
      </c>
      <c r="E145" s="387"/>
      <c r="F145" s="123">
        <v>10</v>
      </c>
      <c r="G145" s="123">
        <v>2</v>
      </c>
      <c r="H145" s="123">
        <v>0</v>
      </c>
      <c r="I145" s="123">
        <v>0</v>
      </c>
      <c r="J145" s="123">
        <f>G145+F145</f>
        <v>12</v>
      </c>
      <c r="K145" s="123"/>
      <c r="L145" s="123">
        <v>3401220</v>
      </c>
      <c r="M145" s="305">
        <f t="shared" ref="M145:M153" si="14">C145*J145</f>
        <v>228</v>
      </c>
      <c r="N145" s="306"/>
    </row>
    <row r="146" spans="1:14" s="287" customFormat="1" ht="25.5">
      <c r="A146" s="145" t="s">
        <v>789</v>
      </c>
      <c r="B146" s="141" t="s">
        <v>715</v>
      </c>
      <c r="C146" s="123">
        <v>12</v>
      </c>
      <c r="D146" s="387" t="s">
        <v>573</v>
      </c>
      <c r="E146" s="387"/>
      <c r="F146" s="123">
        <v>10</v>
      </c>
      <c r="G146" s="123">
        <v>2</v>
      </c>
      <c r="H146" s="123">
        <v>0</v>
      </c>
      <c r="I146" s="123">
        <v>0</v>
      </c>
      <c r="J146" s="123">
        <f t="shared" ref="J146:J153" si="15">G146+F146</f>
        <v>12</v>
      </c>
      <c r="K146" s="123"/>
      <c r="L146" s="123">
        <v>3401220</v>
      </c>
      <c r="M146" s="305">
        <f t="shared" si="14"/>
        <v>144</v>
      </c>
      <c r="N146" s="306"/>
    </row>
    <row r="147" spans="1:14" s="287" customFormat="1" ht="25.5">
      <c r="A147" s="145" t="s">
        <v>789</v>
      </c>
      <c r="B147" s="308" t="s">
        <v>716</v>
      </c>
      <c r="C147" s="123">
        <v>24</v>
      </c>
      <c r="D147" s="387" t="s">
        <v>717</v>
      </c>
      <c r="E147" s="387"/>
      <c r="F147" s="123">
        <v>12</v>
      </c>
      <c r="G147" s="123">
        <v>2</v>
      </c>
      <c r="H147" s="123">
        <v>0</v>
      </c>
      <c r="I147" s="123">
        <v>0</v>
      </c>
      <c r="J147" s="123">
        <f t="shared" si="15"/>
        <v>14</v>
      </c>
      <c r="K147" s="123"/>
      <c r="L147" s="123">
        <v>3401220</v>
      </c>
      <c r="M147" s="305">
        <f t="shared" si="14"/>
        <v>336</v>
      </c>
      <c r="N147" s="306"/>
    </row>
    <row r="148" spans="1:14" s="287" customFormat="1" ht="25.5">
      <c r="A148" s="145" t="s">
        <v>789</v>
      </c>
      <c r="B148" s="123" t="s">
        <v>718</v>
      </c>
      <c r="C148" s="123">
        <v>24</v>
      </c>
      <c r="D148" s="137" t="s">
        <v>719</v>
      </c>
      <c r="E148" s="137"/>
      <c r="F148" s="123">
        <v>5</v>
      </c>
      <c r="G148" s="123">
        <v>1</v>
      </c>
      <c r="H148" s="123">
        <v>0</v>
      </c>
      <c r="I148" s="123">
        <v>0</v>
      </c>
      <c r="J148" s="123">
        <f t="shared" si="15"/>
        <v>6</v>
      </c>
      <c r="K148" s="123"/>
      <c r="L148" s="123">
        <v>3401220</v>
      </c>
      <c r="M148" s="305">
        <f t="shared" si="14"/>
        <v>144</v>
      </c>
      <c r="N148" s="306"/>
    </row>
    <row r="149" spans="1:14" s="276" customFormat="1" ht="25.5">
      <c r="A149" s="145" t="s">
        <v>789</v>
      </c>
      <c r="B149" s="123" t="s">
        <v>720</v>
      </c>
      <c r="C149" s="123">
        <v>24</v>
      </c>
      <c r="D149" s="137" t="s">
        <v>719</v>
      </c>
      <c r="E149" s="137"/>
      <c r="F149" s="123">
        <v>5</v>
      </c>
      <c r="G149" s="123">
        <v>1</v>
      </c>
      <c r="H149" s="123">
        <v>0</v>
      </c>
      <c r="I149" s="123">
        <v>0</v>
      </c>
      <c r="J149" s="123">
        <f t="shared" si="15"/>
        <v>6</v>
      </c>
      <c r="K149" s="123"/>
      <c r="L149" s="123">
        <v>3401220</v>
      </c>
      <c r="M149" s="305">
        <f t="shared" si="14"/>
        <v>144</v>
      </c>
      <c r="N149" s="306"/>
    </row>
    <row r="150" spans="1:14" s="287" customFormat="1" ht="25.5">
      <c r="A150" s="145" t="s">
        <v>789</v>
      </c>
      <c r="B150" s="123" t="s">
        <v>721</v>
      </c>
      <c r="C150" s="123">
        <v>24</v>
      </c>
      <c r="D150" s="137" t="s">
        <v>719</v>
      </c>
      <c r="E150" s="137"/>
      <c r="F150" s="123">
        <v>5</v>
      </c>
      <c r="G150" s="123">
        <v>1</v>
      </c>
      <c r="H150" s="123">
        <v>0</v>
      </c>
      <c r="I150" s="123">
        <v>0</v>
      </c>
      <c r="J150" s="123">
        <f t="shared" si="15"/>
        <v>6</v>
      </c>
      <c r="K150" s="123"/>
      <c r="L150" s="123">
        <v>3401220</v>
      </c>
      <c r="M150" s="305">
        <f t="shared" si="14"/>
        <v>144</v>
      </c>
      <c r="N150" s="306"/>
    </row>
    <row r="151" spans="1:14" s="287" customFormat="1" ht="25.5">
      <c r="A151" s="145" t="s">
        <v>789</v>
      </c>
      <c r="B151" s="123" t="s">
        <v>722</v>
      </c>
      <c r="C151" s="123">
        <v>11</v>
      </c>
      <c r="D151" s="137" t="s">
        <v>45</v>
      </c>
      <c r="E151" s="137"/>
      <c r="F151" s="123">
        <v>4</v>
      </c>
      <c r="G151" s="123">
        <v>1</v>
      </c>
      <c r="H151" s="123">
        <v>0</v>
      </c>
      <c r="I151" s="123">
        <v>0</v>
      </c>
      <c r="J151" s="123">
        <f t="shared" si="15"/>
        <v>5</v>
      </c>
      <c r="K151" s="123"/>
      <c r="L151" s="123">
        <v>3401220</v>
      </c>
      <c r="M151" s="305">
        <f t="shared" si="14"/>
        <v>55</v>
      </c>
      <c r="N151" s="306"/>
    </row>
    <row r="152" spans="1:14" s="287" customFormat="1" ht="25.5">
      <c r="A152" s="145" t="s">
        <v>789</v>
      </c>
      <c r="B152" s="123" t="s">
        <v>723</v>
      </c>
      <c r="C152" s="123">
        <v>24</v>
      </c>
      <c r="D152" s="137" t="s">
        <v>724</v>
      </c>
      <c r="E152" s="137"/>
      <c r="F152" s="123">
        <v>5</v>
      </c>
      <c r="G152" s="123">
        <v>1</v>
      </c>
      <c r="H152" s="123">
        <v>0</v>
      </c>
      <c r="I152" s="123">
        <v>0</v>
      </c>
      <c r="J152" s="123">
        <f t="shared" si="15"/>
        <v>6</v>
      </c>
      <c r="K152" s="123"/>
      <c r="L152" s="123">
        <v>3401220</v>
      </c>
      <c r="M152" s="305">
        <f t="shared" si="14"/>
        <v>144</v>
      </c>
      <c r="N152" s="306"/>
    </row>
    <row r="153" spans="1:14" s="287" customFormat="1" ht="25.5">
      <c r="A153" s="145" t="s">
        <v>789</v>
      </c>
      <c r="B153" s="123" t="s">
        <v>725</v>
      </c>
      <c r="C153" s="123">
        <v>12</v>
      </c>
      <c r="D153" s="137" t="s">
        <v>724</v>
      </c>
      <c r="E153" s="137"/>
      <c r="F153" s="123">
        <v>5</v>
      </c>
      <c r="G153" s="123">
        <v>1</v>
      </c>
      <c r="H153" s="123">
        <v>0</v>
      </c>
      <c r="I153" s="123">
        <v>0</v>
      </c>
      <c r="J153" s="123">
        <f t="shared" si="15"/>
        <v>6</v>
      </c>
      <c r="K153" s="123"/>
      <c r="L153" s="123">
        <v>3401220</v>
      </c>
      <c r="M153" s="305">
        <f t="shared" si="14"/>
        <v>72</v>
      </c>
      <c r="N153" s="306"/>
    </row>
    <row r="154" spans="1:14" s="301" customFormat="1" ht="7.15" customHeight="1"/>
    <row r="155" spans="1:14" s="276" customFormat="1" ht="38.25">
      <c r="A155" s="145" t="s">
        <v>143</v>
      </c>
      <c r="B155" s="123" t="s">
        <v>726</v>
      </c>
      <c r="C155" s="123">
        <v>13</v>
      </c>
      <c r="D155" s="137" t="s">
        <v>727</v>
      </c>
      <c r="E155" s="137"/>
      <c r="F155" s="123">
        <v>6</v>
      </c>
      <c r="G155" s="123">
        <v>2</v>
      </c>
      <c r="H155" s="123">
        <v>0</v>
      </c>
      <c r="I155" s="123">
        <v>0</v>
      </c>
      <c r="J155" s="123">
        <f t="shared" ref="J155:J178" si="16">SUM(F155:I155)</f>
        <v>8</v>
      </c>
      <c r="K155" s="123"/>
      <c r="L155" s="123">
        <v>3401220</v>
      </c>
      <c r="M155" s="123">
        <f t="shared" ref="M155:M178" si="17">C155*J155</f>
        <v>104</v>
      </c>
      <c r="N155" s="306"/>
    </row>
    <row r="156" spans="1:14" s="276" customFormat="1" ht="38.25">
      <c r="A156" s="145" t="s">
        <v>143</v>
      </c>
      <c r="B156" s="123" t="s">
        <v>728</v>
      </c>
      <c r="C156" s="123">
        <v>7</v>
      </c>
      <c r="D156" s="387" t="s">
        <v>573</v>
      </c>
      <c r="E156" s="387"/>
      <c r="F156" s="123">
        <v>14</v>
      </c>
      <c r="G156" s="123">
        <v>4</v>
      </c>
      <c r="H156" s="123">
        <v>0</v>
      </c>
      <c r="I156" s="123">
        <v>0</v>
      </c>
      <c r="J156" s="123">
        <f t="shared" si="16"/>
        <v>18</v>
      </c>
      <c r="K156" s="123"/>
      <c r="L156" s="123">
        <v>3401220</v>
      </c>
      <c r="M156" s="123">
        <f t="shared" si="17"/>
        <v>126</v>
      </c>
      <c r="N156" s="306"/>
    </row>
    <row r="157" spans="1:14" s="287" customFormat="1" ht="38.25">
      <c r="A157" s="145" t="s">
        <v>143</v>
      </c>
      <c r="B157" s="123" t="s">
        <v>729</v>
      </c>
      <c r="C157" s="123">
        <v>16</v>
      </c>
      <c r="D157" s="387" t="s">
        <v>573</v>
      </c>
      <c r="E157" s="387"/>
      <c r="F157" s="123">
        <v>6</v>
      </c>
      <c r="G157" s="123">
        <v>2</v>
      </c>
      <c r="H157" s="123">
        <v>0</v>
      </c>
      <c r="I157" s="123">
        <v>0</v>
      </c>
      <c r="J157" s="123">
        <f t="shared" si="16"/>
        <v>8</v>
      </c>
      <c r="K157" s="123"/>
      <c r="L157" s="123">
        <v>3401220</v>
      </c>
      <c r="M157" s="123">
        <f t="shared" si="17"/>
        <v>128</v>
      </c>
      <c r="N157" s="306"/>
    </row>
    <row r="158" spans="1:14" s="287" customFormat="1" ht="38.25">
      <c r="A158" s="145" t="s">
        <v>143</v>
      </c>
      <c r="B158" s="123" t="s">
        <v>729</v>
      </c>
      <c r="C158" s="123">
        <v>16</v>
      </c>
      <c r="D158" s="387" t="s">
        <v>573</v>
      </c>
      <c r="E158" s="387"/>
      <c r="F158" s="123">
        <v>5</v>
      </c>
      <c r="G158" s="123">
        <v>1</v>
      </c>
      <c r="H158" s="123">
        <v>0</v>
      </c>
      <c r="I158" s="123">
        <v>0</v>
      </c>
      <c r="J158" s="123">
        <f t="shared" si="16"/>
        <v>6</v>
      </c>
      <c r="K158" s="123"/>
      <c r="L158" s="123">
        <v>3401220</v>
      </c>
      <c r="M158" s="123">
        <f t="shared" si="17"/>
        <v>96</v>
      </c>
      <c r="N158" s="306"/>
    </row>
    <row r="159" spans="1:14" s="287" customFormat="1" ht="38.25">
      <c r="A159" s="145" t="s">
        <v>143</v>
      </c>
      <c r="B159" s="123" t="s">
        <v>577</v>
      </c>
      <c r="C159" s="123">
        <v>8</v>
      </c>
      <c r="D159" s="137" t="s">
        <v>730</v>
      </c>
      <c r="E159" s="137"/>
      <c r="F159" s="123">
        <v>8</v>
      </c>
      <c r="G159" s="123">
        <v>2</v>
      </c>
      <c r="H159" s="123">
        <v>0</v>
      </c>
      <c r="I159" s="123">
        <v>0</v>
      </c>
      <c r="J159" s="123">
        <f t="shared" si="16"/>
        <v>10</v>
      </c>
      <c r="K159" s="123"/>
      <c r="L159" s="123">
        <v>3401220</v>
      </c>
      <c r="M159" s="123">
        <f t="shared" si="17"/>
        <v>80</v>
      </c>
      <c r="N159" s="306"/>
    </row>
    <row r="160" spans="1:14" s="287" customFormat="1" ht="38.25">
      <c r="A160" s="145" t="s">
        <v>143</v>
      </c>
      <c r="B160" s="123" t="s">
        <v>731</v>
      </c>
      <c r="C160" s="123">
        <v>5</v>
      </c>
      <c r="D160" s="137" t="s">
        <v>732</v>
      </c>
      <c r="E160" s="137"/>
      <c r="F160" s="123">
        <v>5</v>
      </c>
      <c r="G160" s="123">
        <v>2</v>
      </c>
      <c r="H160" s="123">
        <v>0</v>
      </c>
      <c r="I160" s="123">
        <v>0</v>
      </c>
      <c r="J160" s="123">
        <f t="shared" si="16"/>
        <v>7</v>
      </c>
      <c r="K160" s="123"/>
      <c r="L160" s="123">
        <v>3401220</v>
      </c>
      <c r="M160" s="123">
        <f t="shared" si="17"/>
        <v>35</v>
      </c>
      <c r="N160" s="306"/>
    </row>
    <row r="161" spans="1:14" s="287" customFormat="1" ht="38.25">
      <c r="A161" s="145" t="s">
        <v>143</v>
      </c>
      <c r="B161" s="123" t="s">
        <v>733</v>
      </c>
      <c r="C161" s="123">
        <v>8</v>
      </c>
      <c r="D161" s="387" t="s">
        <v>573</v>
      </c>
      <c r="E161" s="387"/>
      <c r="F161" s="123">
        <v>9</v>
      </c>
      <c r="G161" s="123">
        <v>2</v>
      </c>
      <c r="H161" s="123">
        <v>0</v>
      </c>
      <c r="I161" s="123">
        <v>0</v>
      </c>
      <c r="J161" s="123">
        <f t="shared" si="16"/>
        <v>11</v>
      </c>
      <c r="K161" s="123"/>
      <c r="L161" s="123">
        <v>3401220</v>
      </c>
      <c r="M161" s="123">
        <f t="shared" si="17"/>
        <v>88</v>
      </c>
      <c r="N161" s="306"/>
    </row>
    <row r="162" spans="1:14" s="287" customFormat="1" ht="38.25">
      <c r="A162" s="145" t="s">
        <v>143</v>
      </c>
      <c r="B162" s="123" t="s">
        <v>734</v>
      </c>
      <c r="C162" s="123">
        <v>14</v>
      </c>
      <c r="D162" s="387" t="s">
        <v>573</v>
      </c>
      <c r="E162" s="387"/>
      <c r="F162" s="123">
        <v>4</v>
      </c>
      <c r="G162" s="123">
        <v>2</v>
      </c>
      <c r="H162" s="123">
        <v>0</v>
      </c>
      <c r="I162" s="123">
        <v>0</v>
      </c>
      <c r="J162" s="123">
        <f t="shared" si="16"/>
        <v>6</v>
      </c>
      <c r="K162" s="123"/>
      <c r="L162" s="123">
        <v>3401220</v>
      </c>
      <c r="M162" s="123">
        <f t="shared" si="17"/>
        <v>84</v>
      </c>
      <c r="N162" s="306"/>
    </row>
    <row r="163" spans="1:14" s="287" customFormat="1" ht="38.25">
      <c r="A163" s="145" t="s">
        <v>143</v>
      </c>
      <c r="B163" s="123" t="s">
        <v>735</v>
      </c>
      <c r="C163" s="123">
        <v>7</v>
      </c>
      <c r="D163" s="137" t="s">
        <v>736</v>
      </c>
      <c r="E163" s="137"/>
      <c r="F163" s="123">
        <v>6</v>
      </c>
      <c r="G163" s="123">
        <v>2</v>
      </c>
      <c r="H163" s="123">
        <v>0</v>
      </c>
      <c r="I163" s="123">
        <v>0</v>
      </c>
      <c r="J163" s="123">
        <f t="shared" si="16"/>
        <v>8</v>
      </c>
      <c r="K163" s="123"/>
      <c r="L163" s="123">
        <v>3401220</v>
      </c>
      <c r="M163" s="123">
        <f t="shared" si="17"/>
        <v>56</v>
      </c>
      <c r="N163" s="306"/>
    </row>
    <row r="164" spans="1:14" s="287" customFormat="1" ht="38.25">
      <c r="A164" s="145" t="s">
        <v>143</v>
      </c>
      <c r="B164" s="123" t="s">
        <v>737</v>
      </c>
      <c r="C164" s="123">
        <v>10</v>
      </c>
      <c r="D164" s="387" t="s">
        <v>573</v>
      </c>
      <c r="E164" s="387"/>
      <c r="F164" s="123">
        <v>6</v>
      </c>
      <c r="G164" s="123">
        <v>3</v>
      </c>
      <c r="H164" s="123">
        <v>0</v>
      </c>
      <c r="I164" s="123">
        <v>0</v>
      </c>
      <c r="J164" s="123">
        <f t="shared" si="16"/>
        <v>9</v>
      </c>
      <c r="K164" s="123"/>
      <c r="L164" s="123">
        <v>3401220</v>
      </c>
      <c r="M164" s="123">
        <f t="shared" si="17"/>
        <v>90</v>
      </c>
      <c r="N164" s="306"/>
    </row>
    <row r="165" spans="1:14" s="287" customFormat="1" ht="38.25">
      <c r="A165" s="145" t="s">
        <v>143</v>
      </c>
      <c r="B165" s="123" t="s">
        <v>738</v>
      </c>
      <c r="C165" s="123">
        <v>11</v>
      </c>
      <c r="D165" s="387" t="s">
        <v>717</v>
      </c>
      <c r="E165" s="387"/>
      <c r="F165" s="123">
        <v>12</v>
      </c>
      <c r="G165" s="123">
        <v>3</v>
      </c>
      <c r="H165" s="123">
        <v>0</v>
      </c>
      <c r="I165" s="123">
        <v>0</v>
      </c>
      <c r="J165" s="123">
        <f t="shared" si="16"/>
        <v>15</v>
      </c>
      <c r="K165" s="123"/>
      <c r="L165" s="123">
        <v>3401220</v>
      </c>
      <c r="M165" s="123">
        <f t="shared" si="17"/>
        <v>165</v>
      </c>
      <c r="N165" s="306"/>
    </row>
    <row r="166" spans="1:14" s="272" customFormat="1" ht="38.25">
      <c r="A166" s="145" t="s">
        <v>143</v>
      </c>
      <c r="B166" s="123" t="s">
        <v>739</v>
      </c>
      <c r="C166" s="123">
        <v>11</v>
      </c>
      <c r="D166" s="293" t="s">
        <v>740</v>
      </c>
      <c r="E166" s="137"/>
      <c r="F166" s="123">
        <v>12</v>
      </c>
      <c r="G166" s="123">
        <v>3</v>
      </c>
      <c r="H166" s="123">
        <v>0</v>
      </c>
      <c r="I166" s="123">
        <v>0</v>
      </c>
      <c r="J166" s="123">
        <f t="shared" si="16"/>
        <v>15</v>
      </c>
      <c r="K166" s="123"/>
      <c r="L166" s="123">
        <v>3401220</v>
      </c>
      <c r="M166" s="123">
        <f t="shared" si="17"/>
        <v>165</v>
      </c>
      <c r="N166" s="306"/>
    </row>
    <row r="167" spans="1:14" s="272" customFormat="1" ht="38.25">
      <c r="A167" s="145" t="s">
        <v>143</v>
      </c>
      <c r="B167" s="123" t="s">
        <v>741</v>
      </c>
      <c r="C167" s="123">
        <v>14</v>
      </c>
      <c r="D167" s="137" t="s">
        <v>742</v>
      </c>
      <c r="E167" s="137"/>
      <c r="F167" s="123">
        <v>7</v>
      </c>
      <c r="G167" s="123">
        <v>1</v>
      </c>
      <c r="H167" s="123">
        <v>0</v>
      </c>
      <c r="I167" s="123">
        <v>0</v>
      </c>
      <c r="J167" s="123">
        <f t="shared" si="16"/>
        <v>8</v>
      </c>
      <c r="K167" s="123"/>
      <c r="L167" s="123">
        <v>3401220</v>
      </c>
      <c r="M167" s="123">
        <f t="shared" si="17"/>
        <v>112</v>
      </c>
      <c r="N167" s="306"/>
    </row>
    <row r="168" spans="1:14" s="272" customFormat="1" ht="38.25">
      <c r="A168" s="145" t="s">
        <v>143</v>
      </c>
      <c r="B168" s="123" t="s">
        <v>743</v>
      </c>
      <c r="C168" s="123">
        <v>10</v>
      </c>
      <c r="D168" s="387" t="s">
        <v>717</v>
      </c>
      <c r="E168" s="387"/>
      <c r="F168" s="123">
        <v>14</v>
      </c>
      <c r="G168" s="123">
        <v>2</v>
      </c>
      <c r="H168" s="123">
        <v>0</v>
      </c>
      <c r="I168" s="123">
        <v>0</v>
      </c>
      <c r="J168" s="123">
        <f t="shared" si="16"/>
        <v>16</v>
      </c>
      <c r="K168" s="123"/>
      <c r="L168" s="123">
        <v>3401220</v>
      </c>
      <c r="M168" s="123">
        <f t="shared" si="17"/>
        <v>160</v>
      </c>
      <c r="N168" s="306"/>
    </row>
    <row r="169" spans="1:14" s="272" customFormat="1" ht="38.25">
      <c r="A169" s="145" t="s">
        <v>143</v>
      </c>
      <c r="B169" s="123" t="s">
        <v>744</v>
      </c>
      <c r="C169" s="123">
        <v>17</v>
      </c>
      <c r="D169" s="137" t="s">
        <v>745</v>
      </c>
      <c r="E169" s="137"/>
      <c r="F169" s="123">
        <v>7</v>
      </c>
      <c r="G169" s="123">
        <v>1</v>
      </c>
      <c r="H169" s="123">
        <v>0</v>
      </c>
      <c r="I169" s="123">
        <v>0</v>
      </c>
      <c r="J169" s="123">
        <f t="shared" si="16"/>
        <v>8</v>
      </c>
      <c r="K169" s="123"/>
      <c r="L169" s="123">
        <v>3401220</v>
      </c>
      <c r="M169" s="123">
        <f t="shared" si="17"/>
        <v>136</v>
      </c>
      <c r="N169" s="306"/>
    </row>
    <row r="170" spans="1:14" s="272" customFormat="1" ht="38.25">
      <c r="A170" s="145" t="s">
        <v>143</v>
      </c>
      <c r="B170" s="123" t="s">
        <v>746</v>
      </c>
      <c r="C170" s="123">
        <v>11</v>
      </c>
      <c r="D170" s="137" t="s">
        <v>747</v>
      </c>
      <c r="E170" s="137"/>
      <c r="F170" s="123">
        <v>3</v>
      </c>
      <c r="G170" s="123">
        <v>2</v>
      </c>
      <c r="H170" s="123">
        <v>0</v>
      </c>
      <c r="I170" s="123">
        <v>0</v>
      </c>
      <c r="J170" s="123">
        <f t="shared" si="16"/>
        <v>5</v>
      </c>
      <c r="K170" s="123"/>
      <c r="L170" s="123">
        <v>3401220</v>
      </c>
      <c r="M170" s="123">
        <f t="shared" si="17"/>
        <v>55</v>
      </c>
      <c r="N170" s="306"/>
    </row>
    <row r="171" spans="1:14" s="272" customFormat="1" ht="38.25">
      <c r="A171" s="145" t="s">
        <v>143</v>
      </c>
      <c r="B171" s="123" t="s">
        <v>748</v>
      </c>
      <c r="C171" s="123">
        <v>10</v>
      </c>
      <c r="D171" s="293" t="s">
        <v>740</v>
      </c>
      <c r="E171" s="137"/>
      <c r="F171" s="123">
        <v>8</v>
      </c>
      <c r="G171" s="123">
        <v>2</v>
      </c>
      <c r="H171" s="123">
        <v>0</v>
      </c>
      <c r="I171" s="123">
        <v>0</v>
      </c>
      <c r="J171" s="123">
        <f t="shared" si="16"/>
        <v>10</v>
      </c>
      <c r="K171" s="123"/>
      <c r="L171" s="123">
        <v>3401220</v>
      </c>
      <c r="M171" s="123">
        <f t="shared" si="17"/>
        <v>100</v>
      </c>
      <c r="N171" s="306"/>
    </row>
    <row r="172" spans="1:14" s="272" customFormat="1" ht="38.25">
      <c r="A172" s="145" t="s">
        <v>143</v>
      </c>
      <c r="B172" s="123" t="s">
        <v>749</v>
      </c>
      <c r="C172" s="123">
        <v>8</v>
      </c>
      <c r="D172" s="387" t="s">
        <v>717</v>
      </c>
      <c r="E172" s="387"/>
      <c r="F172" s="123">
        <v>4</v>
      </c>
      <c r="G172" s="123">
        <v>2</v>
      </c>
      <c r="H172" s="123">
        <v>0</v>
      </c>
      <c r="I172" s="123">
        <v>0</v>
      </c>
      <c r="J172" s="123">
        <f t="shared" si="16"/>
        <v>6</v>
      </c>
      <c r="K172" s="123"/>
      <c r="L172" s="123">
        <v>3401220</v>
      </c>
      <c r="M172" s="123">
        <f t="shared" si="17"/>
        <v>48</v>
      </c>
      <c r="N172" s="306"/>
    </row>
    <row r="173" spans="1:14" s="272" customFormat="1" ht="38.25">
      <c r="A173" s="145" t="s">
        <v>143</v>
      </c>
      <c r="B173" s="123" t="s">
        <v>750</v>
      </c>
      <c r="C173" s="123">
        <v>11</v>
      </c>
      <c r="D173" s="137" t="s">
        <v>751</v>
      </c>
      <c r="E173" s="137"/>
      <c r="F173" s="123">
        <v>7</v>
      </c>
      <c r="G173" s="123">
        <v>1</v>
      </c>
      <c r="H173" s="123">
        <v>0</v>
      </c>
      <c r="I173" s="123">
        <v>0</v>
      </c>
      <c r="J173" s="123">
        <f t="shared" si="16"/>
        <v>8</v>
      </c>
      <c r="K173" s="123"/>
      <c r="L173" s="123">
        <v>3401220</v>
      </c>
      <c r="M173" s="123">
        <f t="shared" si="17"/>
        <v>88</v>
      </c>
      <c r="N173" s="306"/>
    </row>
    <row r="174" spans="1:14" s="272" customFormat="1" ht="38.25">
      <c r="A174" s="145" t="s">
        <v>143</v>
      </c>
      <c r="B174" s="123" t="s">
        <v>752</v>
      </c>
      <c r="C174" s="123">
        <v>7</v>
      </c>
      <c r="D174" s="293" t="s">
        <v>740</v>
      </c>
      <c r="E174" s="137"/>
      <c r="F174" s="123">
        <v>10</v>
      </c>
      <c r="G174" s="123">
        <v>1</v>
      </c>
      <c r="H174" s="123">
        <v>0</v>
      </c>
      <c r="I174" s="123">
        <v>0</v>
      </c>
      <c r="J174" s="123">
        <f t="shared" si="16"/>
        <v>11</v>
      </c>
      <c r="K174" s="123"/>
      <c r="L174" s="123">
        <v>3401220</v>
      </c>
      <c r="M174" s="123">
        <f t="shared" si="17"/>
        <v>77</v>
      </c>
      <c r="N174" s="306"/>
    </row>
    <row r="175" spans="1:14" s="272" customFormat="1" ht="38.25">
      <c r="A175" s="145" t="s">
        <v>143</v>
      </c>
      <c r="B175" s="123" t="s">
        <v>434</v>
      </c>
      <c r="C175" s="123">
        <v>15</v>
      </c>
      <c r="D175" s="137" t="s">
        <v>745</v>
      </c>
      <c r="E175" s="137"/>
      <c r="F175" s="123">
        <v>7</v>
      </c>
      <c r="G175" s="123">
        <v>1</v>
      </c>
      <c r="H175" s="123">
        <v>0</v>
      </c>
      <c r="I175" s="123">
        <v>0</v>
      </c>
      <c r="J175" s="123">
        <f t="shared" si="16"/>
        <v>8</v>
      </c>
      <c r="K175" s="123"/>
      <c r="L175" s="123">
        <v>3401220</v>
      </c>
      <c r="M175" s="123">
        <f t="shared" si="17"/>
        <v>120</v>
      </c>
      <c r="N175" s="306"/>
    </row>
    <row r="176" spans="1:14" s="272" customFormat="1" ht="38.25">
      <c r="A176" s="145" t="s">
        <v>143</v>
      </c>
      <c r="B176" s="123" t="s">
        <v>753</v>
      </c>
      <c r="C176" s="123">
        <v>17</v>
      </c>
      <c r="D176" s="137" t="s">
        <v>745</v>
      </c>
      <c r="E176" s="137"/>
      <c r="F176" s="123">
        <v>7</v>
      </c>
      <c r="G176" s="123">
        <v>1</v>
      </c>
      <c r="H176" s="123">
        <v>0</v>
      </c>
      <c r="I176" s="123">
        <v>0</v>
      </c>
      <c r="J176" s="123">
        <f t="shared" si="16"/>
        <v>8</v>
      </c>
      <c r="K176" s="123"/>
      <c r="L176" s="123">
        <v>3401220</v>
      </c>
      <c r="M176" s="123">
        <f t="shared" si="17"/>
        <v>136</v>
      </c>
      <c r="N176" s="306"/>
    </row>
    <row r="177" spans="1:14" s="272" customFormat="1" ht="38.25">
      <c r="A177" s="145" t="s">
        <v>143</v>
      </c>
      <c r="B177" s="123" t="s">
        <v>754</v>
      </c>
      <c r="C177" s="123">
        <v>15</v>
      </c>
      <c r="D177" s="387" t="s">
        <v>573</v>
      </c>
      <c r="E177" s="387"/>
      <c r="F177" s="123">
        <v>9</v>
      </c>
      <c r="G177" s="123">
        <v>3</v>
      </c>
      <c r="H177" s="123">
        <v>0</v>
      </c>
      <c r="I177" s="123">
        <v>0</v>
      </c>
      <c r="J177" s="123">
        <f t="shared" si="16"/>
        <v>12</v>
      </c>
      <c r="K177" s="123"/>
      <c r="L177" s="123">
        <v>3401220</v>
      </c>
      <c r="M177" s="123">
        <f t="shared" si="17"/>
        <v>180</v>
      </c>
      <c r="N177" s="306"/>
    </row>
    <row r="178" spans="1:14" s="272" customFormat="1" ht="38.25">
      <c r="A178" s="145" t="s">
        <v>143</v>
      </c>
      <c r="B178" s="123" t="s">
        <v>754</v>
      </c>
      <c r="C178" s="123">
        <v>15</v>
      </c>
      <c r="D178" s="137" t="s">
        <v>745</v>
      </c>
      <c r="E178" s="137"/>
      <c r="F178" s="123">
        <v>7</v>
      </c>
      <c r="G178" s="123">
        <v>2</v>
      </c>
      <c r="H178" s="123">
        <v>0</v>
      </c>
      <c r="I178" s="123">
        <v>0</v>
      </c>
      <c r="J178" s="123">
        <f t="shared" si="16"/>
        <v>9</v>
      </c>
      <c r="K178" s="123"/>
      <c r="L178" s="123">
        <v>3401220</v>
      </c>
      <c r="M178" s="123">
        <f t="shared" si="17"/>
        <v>135</v>
      </c>
      <c r="N178" s="306"/>
    </row>
    <row r="179" spans="1:14" s="301" customFormat="1" ht="7.9" customHeight="1"/>
    <row r="180" spans="1:14" s="276" customFormat="1" ht="33" customHeight="1">
      <c r="A180" s="145" t="s">
        <v>142</v>
      </c>
      <c r="B180" s="123" t="s">
        <v>755</v>
      </c>
      <c r="C180" s="123">
        <v>10</v>
      </c>
      <c r="D180" s="137" t="s">
        <v>756</v>
      </c>
      <c r="E180" s="137"/>
      <c r="F180" s="123">
        <v>7</v>
      </c>
      <c r="G180" s="123">
        <v>1</v>
      </c>
      <c r="H180" s="123">
        <v>0</v>
      </c>
      <c r="I180" s="123">
        <v>0</v>
      </c>
      <c r="J180" s="123">
        <f>SUM(F180:I180)</f>
        <v>8</v>
      </c>
      <c r="K180" s="123"/>
      <c r="L180" s="123">
        <v>3401220</v>
      </c>
      <c r="M180" s="123">
        <f t="shared" ref="M180:M194" si="18">C180*J180</f>
        <v>80</v>
      </c>
      <c r="N180" s="306"/>
    </row>
    <row r="181" spans="1:14" s="287" customFormat="1" ht="33" customHeight="1">
      <c r="A181" s="145" t="s">
        <v>142</v>
      </c>
      <c r="B181" s="123" t="s">
        <v>757</v>
      </c>
      <c r="C181" s="123">
        <v>15</v>
      </c>
      <c r="D181" s="137" t="s">
        <v>756</v>
      </c>
      <c r="E181" s="137"/>
      <c r="F181" s="123">
        <v>7</v>
      </c>
      <c r="G181" s="123">
        <v>1</v>
      </c>
      <c r="H181" s="123">
        <v>0</v>
      </c>
      <c r="I181" s="123">
        <v>0</v>
      </c>
      <c r="J181" s="123">
        <f>SUM(F181:I181)</f>
        <v>8</v>
      </c>
      <c r="K181" s="123"/>
      <c r="L181" s="123">
        <v>3401220</v>
      </c>
      <c r="M181" s="123">
        <f t="shared" si="18"/>
        <v>120</v>
      </c>
      <c r="N181" s="306"/>
    </row>
    <row r="182" spans="1:14" s="287" customFormat="1" ht="33" customHeight="1">
      <c r="A182" s="145" t="s">
        <v>142</v>
      </c>
      <c r="B182" s="123" t="s">
        <v>758</v>
      </c>
      <c r="C182" s="123">
        <v>8</v>
      </c>
      <c r="D182" s="137" t="s">
        <v>756</v>
      </c>
      <c r="E182" s="137"/>
      <c r="F182" s="123">
        <v>7</v>
      </c>
      <c r="G182" s="123">
        <v>1</v>
      </c>
      <c r="H182" s="123">
        <v>0</v>
      </c>
      <c r="I182" s="123">
        <v>0</v>
      </c>
      <c r="J182" s="123">
        <f>SUM(F182:I182)</f>
        <v>8</v>
      </c>
      <c r="K182" s="123"/>
      <c r="L182" s="123">
        <v>3401220</v>
      </c>
      <c r="M182" s="123">
        <f t="shared" si="18"/>
        <v>64</v>
      </c>
      <c r="N182" s="306"/>
    </row>
    <row r="183" spans="1:14" s="287" customFormat="1" ht="33" customHeight="1">
      <c r="A183" s="145" t="s">
        <v>142</v>
      </c>
      <c r="B183" s="123" t="s">
        <v>759</v>
      </c>
      <c r="C183" s="123">
        <v>12</v>
      </c>
      <c r="D183" s="137" t="s">
        <v>756</v>
      </c>
      <c r="E183" s="137"/>
      <c r="F183" s="123">
        <v>7</v>
      </c>
      <c r="G183" s="123">
        <v>1</v>
      </c>
      <c r="H183" s="123">
        <v>0</v>
      </c>
      <c r="I183" s="123">
        <v>0</v>
      </c>
      <c r="J183" s="123">
        <f>SUM(F183:I183)</f>
        <v>8</v>
      </c>
      <c r="K183" s="123"/>
      <c r="L183" s="123">
        <v>3401220</v>
      </c>
      <c r="M183" s="123">
        <f t="shared" si="18"/>
        <v>96</v>
      </c>
      <c r="N183" s="306"/>
    </row>
    <row r="184" spans="1:14" s="287" customFormat="1" ht="33" customHeight="1">
      <c r="A184" s="145" t="s">
        <v>142</v>
      </c>
      <c r="B184" s="123" t="s">
        <v>760</v>
      </c>
      <c r="C184" s="123">
        <v>15</v>
      </c>
      <c r="D184" s="387" t="s">
        <v>717</v>
      </c>
      <c r="E184" s="387"/>
      <c r="F184" s="123">
        <v>7</v>
      </c>
      <c r="G184" s="123">
        <v>1</v>
      </c>
      <c r="H184" s="123">
        <v>0</v>
      </c>
      <c r="I184" s="123">
        <v>0</v>
      </c>
      <c r="J184" s="123">
        <f>SUM(F184:I184)</f>
        <v>8</v>
      </c>
      <c r="K184" s="123"/>
      <c r="L184" s="123">
        <v>3401220</v>
      </c>
      <c r="M184" s="123">
        <f t="shared" si="18"/>
        <v>120</v>
      </c>
      <c r="N184" s="306"/>
    </row>
    <row r="185" spans="1:14" s="287" customFormat="1" ht="33" customHeight="1">
      <c r="A185" s="145" t="s">
        <v>142</v>
      </c>
      <c r="B185" s="123" t="s">
        <v>761</v>
      </c>
      <c r="C185" s="123">
        <v>12</v>
      </c>
      <c r="D185" s="137" t="s">
        <v>745</v>
      </c>
      <c r="E185" s="137"/>
      <c r="F185" s="123">
        <v>2</v>
      </c>
      <c r="G185" s="123">
        <v>1</v>
      </c>
      <c r="H185" s="123">
        <v>0</v>
      </c>
      <c r="I185" s="123">
        <v>0</v>
      </c>
      <c r="J185" s="123">
        <f t="shared" ref="J185:J192" si="19">SUM(F185:I185)</f>
        <v>3</v>
      </c>
      <c r="K185" s="123"/>
      <c r="L185" s="123">
        <v>3401220</v>
      </c>
      <c r="M185" s="123">
        <f t="shared" si="18"/>
        <v>36</v>
      </c>
      <c r="N185" s="306"/>
    </row>
    <row r="186" spans="1:14" s="287" customFormat="1" ht="33" customHeight="1">
      <c r="A186" s="145" t="s">
        <v>142</v>
      </c>
      <c r="B186" s="123" t="s">
        <v>762</v>
      </c>
      <c r="C186" s="123">
        <v>11</v>
      </c>
      <c r="D186" s="387" t="s">
        <v>717</v>
      </c>
      <c r="E186" s="387"/>
      <c r="F186" s="123">
        <v>7</v>
      </c>
      <c r="G186" s="123">
        <v>1</v>
      </c>
      <c r="H186" s="123">
        <v>0</v>
      </c>
      <c r="I186" s="123">
        <v>0</v>
      </c>
      <c r="J186" s="123">
        <f t="shared" si="19"/>
        <v>8</v>
      </c>
      <c r="K186" s="123"/>
      <c r="L186" s="123">
        <v>3401220</v>
      </c>
      <c r="M186" s="123">
        <f t="shared" si="18"/>
        <v>88</v>
      </c>
      <c r="N186" s="306"/>
    </row>
    <row r="187" spans="1:14" s="287" customFormat="1" ht="33" customHeight="1">
      <c r="A187" s="145" t="s">
        <v>142</v>
      </c>
      <c r="B187" s="123" t="s">
        <v>763</v>
      </c>
      <c r="C187" s="123">
        <v>18</v>
      </c>
      <c r="D187" s="137" t="s">
        <v>756</v>
      </c>
      <c r="E187" s="137"/>
      <c r="F187" s="123">
        <v>7</v>
      </c>
      <c r="G187" s="123">
        <v>1</v>
      </c>
      <c r="H187" s="123">
        <v>0</v>
      </c>
      <c r="I187" s="123">
        <v>0</v>
      </c>
      <c r="J187" s="123">
        <f>SUM(F187:I187)</f>
        <v>8</v>
      </c>
      <c r="K187" s="123"/>
      <c r="L187" s="123">
        <v>3401220</v>
      </c>
      <c r="M187" s="123">
        <f t="shared" si="18"/>
        <v>144</v>
      </c>
      <c r="N187" s="306"/>
    </row>
    <row r="188" spans="1:14" s="272" customFormat="1" ht="33" customHeight="1">
      <c r="A188" s="145" t="s">
        <v>142</v>
      </c>
      <c r="B188" s="123" t="s">
        <v>764</v>
      </c>
      <c r="C188" s="123">
        <v>14</v>
      </c>
      <c r="D188" s="137" t="s">
        <v>765</v>
      </c>
      <c r="E188" s="137"/>
      <c r="F188" s="123">
        <v>2</v>
      </c>
      <c r="G188" s="123">
        <v>1</v>
      </c>
      <c r="H188" s="123">
        <v>0</v>
      </c>
      <c r="I188" s="123">
        <v>0</v>
      </c>
      <c r="J188" s="123">
        <f t="shared" si="19"/>
        <v>3</v>
      </c>
      <c r="K188" s="123"/>
      <c r="L188" s="123">
        <v>3401220</v>
      </c>
      <c r="M188" s="123">
        <f t="shared" si="18"/>
        <v>42</v>
      </c>
      <c r="N188" s="306"/>
    </row>
    <row r="189" spans="1:14" s="272" customFormat="1" ht="33" customHeight="1">
      <c r="A189" s="145" t="s">
        <v>142</v>
      </c>
      <c r="B189" s="123" t="s">
        <v>766</v>
      </c>
      <c r="C189" s="123">
        <v>14</v>
      </c>
      <c r="D189" s="387" t="s">
        <v>717</v>
      </c>
      <c r="E189" s="387"/>
      <c r="F189" s="123">
        <v>7</v>
      </c>
      <c r="G189" s="123">
        <v>1</v>
      </c>
      <c r="H189" s="123">
        <v>0</v>
      </c>
      <c r="I189" s="123">
        <v>0</v>
      </c>
      <c r="J189" s="123">
        <f t="shared" si="19"/>
        <v>8</v>
      </c>
      <c r="K189" s="123"/>
      <c r="L189" s="123">
        <v>3401220</v>
      </c>
      <c r="M189" s="123">
        <f t="shared" si="18"/>
        <v>112</v>
      </c>
      <c r="N189" s="306"/>
    </row>
    <row r="190" spans="1:14" s="272" customFormat="1" ht="33" customHeight="1">
      <c r="A190" s="145" t="s">
        <v>142</v>
      </c>
      <c r="B190" s="123" t="s">
        <v>767</v>
      </c>
      <c r="C190" s="123">
        <v>13</v>
      </c>
      <c r="D190" s="137" t="s">
        <v>745</v>
      </c>
      <c r="E190" s="137"/>
      <c r="F190" s="123">
        <v>2</v>
      </c>
      <c r="G190" s="123">
        <v>1</v>
      </c>
      <c r="H190" s="123">
        <v>0</v>
      </c>
      <c r="I190" s="123">
        <v>0</v>
      </c>
      <c r="J190" s="123">
        <f t="shared" si="19"/>
        <v>3</v>
      </c>
      <c r="K190" s="123"/>
      <c r="L190" s="123">
        <v>3401220</v>
      </c>
      <c r="M190" s="123">
        <f t="shared" si="18"/>
        <v>39</v>
      </c>
      <c r="N190" s="306"/>
    </row>
    <row r="191" spans="1:14" s="272" customFormat="1" ht="33" customHeight="1">
      <c r="A191" s="145" t="s">
        <v>142</v>
      </c>
      <c r="B191" s="123" t="s">
        <v>768</v>
      </c>
      <c r="C191" s="123">
        <v>14</v>
      </c>
      <c r="D191" s="387" t="s">
        <v>717</v>
      </c>
      <c r="E191" s="387"/>
      <c r="F191" s="123">
        <v>7</v>
      </c>
      <c r="G191" s="123">
        <v>1</v>
      </c>
      <c r="H191" s="123">
        <v>0</v>
      </c>
      <c r="I191" s="123">
        <v>0</v>
      </c>
      <c r="J191" s="123">
        <f t="shared" si="19"/>
        <v>8</v>
      </c>
      <c r="K191" s="123"/>
      <c r="L191" s="123">
        <v>3401220</v>
      </c>
      <c r="M191" s="123">
        <f t="shared" si="18"/>
        <v>112</v>
      </c>
      <c r="N191" s="306"/>
    </row>
    <row r="192" spans="1:14" s="272" customFormat="1" ht="33" customHeight="1">
      <c r="A192" s="145" t="s">
        <v>142</v>
      </c>
      <c r="B192" s="123" t="s">
        <v>769</v>
      </c>
      <c r="C192" s="123">
        <v>14</v>
      </c>
      <c r="D192" s="137" t="s">
        <v>745</v>
      </c>
      <c r="E192" s="137"/>
      <c r="F192" s="123">
        <v>2</v>
      </c>
      <c r="G192" s="123">
        <v>1</v>
      </c>
      <c r="H192" s="123">
        <v>0</v>
      </c>
      <c r="I192" s="123">
        <v>0</v>
      </c>
      <c r="J192" s="123">
        <f t="shared" si="19"/>
        <v>3</v>
      </c>
      <c r="K192" s="123"/>
      <c r="L192" s="123">
        <v>3401220</v>
      </c>
      <c r="M192" s="123">
        <f t="shared" si="18"/>
        <v>42</v>
      </c>
      <c r="N192" s="306"/>
    </row>
    <row r="193" spans="1:15" s="272" customFormat="1" ht="33" customHeight="1">
      <c r="A193" s="145" t="s">
        <v>142</v>
      </c>
      <c r="B193" s="123" t="s">
        <v>770</v>
      </c>
      <c r="C193" s="123">
        <v>14</v>
      </c>
      <c r="D193" s="137" t="s">
        <v>771</v>
      </c>
      <c r="E193" s="137"/>
      <c r="F193" s="123">
        <v>2</v>
      </c>
      <c r="G193" s="123">
        <v>1</v>
      </c>
      <c r="H193" s="123">
        <v>0</v>
      </c>
      <c r="I193" s="123">
        <v>0</v>
      </c>
      <c r="J193" s="123">
        <f>SUM(F193:I193)</f>
        <v>3</v>
      </c>
      <c r="K193" s="123"/>
      <c r="L193" s="123">
        <v>3401220</v>
      </c>
      <c r="M193" s="123">
        <f t="shared" si="18"/>
        <v>42</v>
      </c>
      <c r="N193" s="306"/>
    </row>
    <row r="194" spans="1:15" s="272" customFormat="1" ht="33" customHeight="1">
      <c r="A194" s="145" t="s">
        <v>142</v>
      </c>
      <c r="B194" s="123" t="s">
        <v>772</v>
      </c>
      <c r="C194" s="123">
        <v>8</v>
      </c>
      <c r="D194" s="137" t="s">
        <v>756</v>
      </c>
      <c r="E194" s="137"/>
      <c r="F194" s="123">
        <v>7</v>
      </c>
      <c r="G194" s="123">
        <v>1</v>
      </c>
      <c r="H194" s="123">
        <v>0</v>
      </c>
      <c r="I194" s="123">
        <v>0</v>
      </c>
      <c r="J194" s="123">
        <f>SUM(F194:I194)</f>
        <v>8</v>
      </c>
      <c r="K194" s="123"/>
      <c r="L194" s="123">
        <v>3401220</v>
      </c>
      <c r="M194" s="123">
        <f t="shared" si="18"/>
        <v>64</v>
      </c>
      <c r="N194" s="306"/>
    </row>
    <row r="195" spans="1:15" s="338" customFormat="1" ht="15.75">
      <c r="A195" s="334" t="s">
        <v>773</v>
      </c>
      <c r="B195" s="335"/>
      <c r="C195" s="335"/>
      <c r="D195" s="335" t="s">
        <v>787</v>
      </c>
      <c r="E195" s="335"/>
      <c r="F195" s="335"/>
      <c r="G195" s="335"/>
      <c r="H195" s="335"/>
      <c r="I195" s="335"/>
      <c r="J195" s="335"/>
      <c r="K195" s="335"/>
      <c r="L195" s="336"/>
      <c r="M195" s="337"/>
      <c r="N195" s="335"/>
    </row>
    <row r="196" spans="1:15" s="347" customFormat="1" ht="15.75" customHeight="1">
      <c r="A196" s="339" t="s">
        <v>52</v>
      </c>
      <c r="B196" s="340"/>
      <c r="C196" s="340"/>
      <c r="D196" s="393" t="s">
        <v>774</v>
      </c>
      <c r="E196" s="393"/>
      <c r="F196" s="340"/>
      <c r="G196" s="340"/>
      <c r="H196" s="341"/>
      <c r="I196" s="340"/>
      <c r="J196" s="340"/>
      <c r="K196" s="342"/>
      <c r="L196" s="343"/>
      <c r="M196" s="344"/>
      <c r="N196" s="345"/>
      <c r="O196" s="346" t="e">
        <f>SUM(#REF!)</f>
        <v>#REF!</v>
      </c>
    </row>
    <row r="197" spans="1:15" s="42" customFormat="1" ht="0.75" customHeight="1">
      <c r="B197" s="43"/>
      <c r="C197" s="43">
        <v>26</v>
      </c>
      <c r="E197" s="116"/>
      <c r="F197" s="44"/>
      <c r="G197" s="44"/>
      <c r="H197" s="44"/>
      <c r="I197" s="44"/>
      <c r="J197" s="44"/>
      <c r="K197" s="45"/>
      <c r="L197" s="46"/>
      <c r="M197" s="47"/>
      <c r="O197" s="177"/>
    </row>
    <row r="198" spans="1:15" s="15" customFormat="1" ht="19.5" customHeight="1">
      <c r="A198" s="372" t="s">
        <v>46</v>
      </c>
      <c r="B198" s="372"/>
      <c r="C198" s="372"/>
      <c r="D198" s="372"/>
      <c r="E198" s="372"/>
      <c r="F198" s="372"/>
      <c r="G198" s="372"/>
      <c r="H198" s="372"/>
      <c r="I198" s="372"/>
      <c r="J198" s="372"/>
      <c r="K198" s="372"/>
      <c r="L198" s="372"/>
      <c r="M198" s="372"/>
      <c r="N198" s="372"/>
      <c r="O198" s="176"/>
    </row>
    <row r="199" spans="1:15" s="15" customFormat="1">
      <c r="B199" s="16"/>
      <c r="C199" s="16"/>
      <c r="E199" s="26"/>
      <c r="F199" s="16"/>
      <c r="G199" s="16"/>
      <c r="H199" s="16"/>
      <c r="I199" s="16"/>
      <c r="J199" s="16"/>
      <c r="M199" s="17"/>
      <c r="N199" s="18"/>
      <c r="O199" s="176"/>
    </row>
    <row r="200" spans="1:15" s="15" customFormat="1" ht="30" customHeight="1">
      <c r="B200" s="70"/>
      <c r="C200" s="70"/>
      <c r="D200" s="72"/>
      <c r="E200" s="71"/>
      <c r="F200" s="70"/>
      <c r="G200" s="16"/>
      <c r="H200" s="16"/>
      <c r="I200" s="16"/>
      <c r="J200" s="16"/>
      <c r="K200" s="16"/>
      <c r="L200" s="16"/>
      <c r="M200" s="17"/>
      <c r="N200" s="18"/>
      <c r="O200" s="176"/>
    </row>
    <row r="207" spans="1:15">
      <c r="A207" s="15"/>
      <c r="B207" s="16"/>
      <c r="C207" s="16"/>
      <c r="D207" s="15"/>
      <c r="E207" s="26"/>
      <c r="F207" s="16"/>
      <c r="G207" s="16"/>
      <c r="H207" s="16"/>
      <c r="I207" s="16"/>
      <c r="J207" s="16"/>
      <c r="K207" s="16"/>
      <c r="L207" s="16"/>
      <c r="M207" s="17"/>
      <c r="N207" s="18"/>
    </row>
    <row r="208" spans="1:15" ht="15.75">
      <c r="A208" s="15"/>
      <c r="B208" s="16"/>
      <c r="C208" s="16"/>
      <c r="D208" s="392"/>
      <c r="E208" s="392"/>
      <c r="F208" s="16"/>
      <c r="G208" s="16"/>
      <c r="H208" s="16"/>
      <c r="I208" s="16"/>
      <c r="J208" s="16"/>
      <c r="K208" s="16"/>
      <c r="L208" s="16"/>
      <c r="M208" s="17"/>
      <c r="N208" s="18"/>
    </row>
  </sheetData>
  <mergeCells count="105">
    <mergeCell ref="D208:E208"/>
    <mergeCell ref="D196:E196"/>
    <mergeCell ref="A198:N198"/>
    <mergeCell ref="L5:L6"/>
    <mergeCell ref="A5:A6"/>
    <mergeCell ref="C5:C6"/>
    <mergeCell ref="K5:K6"/>
    <mergeCell ref="D6:E6"/>
    <mergeCell ref="N5:N6"/>
    <mergeCell ref="M5:M6"/>
    <mergeCell ref="F5:J5"/>
    <mergeCell ref="B5:B6"/>
    <mergeCell ref="A11:M11"/>
    <mergeCell ref="D12:E12"/>
    <mergeCell ref="D14:E14"/>
    <mergeCell ref="D15:E15"/>
    <mergeCell ref="D17:E17"/>
    <mergeCell ref="D18:E18"/>
    <mergeCell ref="D19:E19"/>
    <mergeCell ref="D21:E21"/>
    <mergeCell ref="D22:E22"/>
    <mergeCell ref="D24:E24"/>
    <mergeCell ref="D25:E25"/>
    <mergeCell ref="D26:E26"/>
    <mergeCell ref="D27:E27"/>
    <mergeCell ref="D28:E28"/>
    <mergeCell ref="D30:E30"/>
    <mergeCell ref="D33:E33"/>
    <mergeCell ref="K2:N2"/>
    <mergeCell ref="A4:N4"/>
    <mergeCell ref="A9:N9"/>
    <mergeCell ref="A8:N8"/>
    <mergeCell ref="D40:E40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50:E50"/>
    <mergeCell ref="D51:E51"/>
    <mergeCell ref="D52:E52"/>
    <mergeCell ref="A54:L54"/>
    <mergeCell ref="D56:E56"/>
    <mergeCell ref="D45:E45"/>
    <mergeCell ref="D46:E46"/>
    <mergeCell ref="D47:E47"/>
    <mergeCell ref="D48:E48"/>
    <mergeCell ref="D49:E49"/>
    <mergeCell ref="D78:E78"/>
    <mergeCell ref="D80:E80"/>
    <mergeCell ref="D82:E82"/>
    <mergeCell ref="D85:E85"/>
    <mergeCell ref="D86:E86"/>
    <mergeCell ref="A69:M69"/>
    <mergeCell ref="D74:E74"/>
    <mergeCell ref="D75:E75"/>
    <mergeCell ref="D76:E76"/>
    <mergeCell ref="D77:E77"/>
    <mergeCell ref="D101:E101"/>
    <mergeCell ref="D103:E103"/>
    <mergeCell ref="D105:E105"/>
    <mergeCell ref="D108:E108"/>
    <mergeCell ref="D112:E112"/>
    <mergeCell ref="D89:E89"/>
    <mergeCell ref="D96:E96"/>
    <mergeCell ref="D97:E97"/>
    <mergeCell ref="D98:E98"/>
    <mergeCell ref="D121:E121"/>
    <mergeCell ref="D122:E122"/>
    <mergeCell ref="D125:E125"/>
    <mergeCell ref="D129:E129"/>
    <mergeCell ref="D133:E133"/>
    <mergeCell ref="D113:E113"/>
    <mergeCell ref="D114:E114"/>
    <mergeCell ref="D116:E116"/>
    <mergeCell ref="D117:E117"/>
    <mergeCell ref="D118:E118"/>
    <mergeCell ref="D186:E186"/>
    <mergeCell ref="D189:E189"/>
    <mergeCell ref="D191:E191"/>
    <mergeCell ref="A92:N92"/>
    <mergeCell ref="A143:L143"/>
    <mergeCell ref="D165:E165"/>
    <mergeCell ref="D168:E168"/>
    <mergeCell ref="D172:E172"/>
    <mergeCell ref="D177:E177"/>
    <mergeCell ref="D184:E184"/>
    <mergeCell ref="D157:E157"/>
    <mergeCell ref="D158:E158"/>
    <mergeCell ref="D161:E161"/>
    <mergeCell ref="D162:E162"/>
    <mergeCell ref="D164:E164"/>
    <mergeCell ref="D144:E144"/>
    <mergeCell ref="D145:E145"/>
    <mergeCell ref="D146:E146"/>
    <mergeCell ref="D147:E147"/>
    <mergeCell ref="D156:E156"/>
    <mergeCell ref="D134:E134"/>
    <mergeCell ref="D135:E135"/>
    <mergeCell ref="D136:E136"/>
    <mergeCell ref="D141:E141"/>
  </mergeCells>
  <phoneticPr fontId="19" type="noConversion"/>
  <printOptions horizontalCentered="1"/>
  <pageMargins left="0.39370078740157483" right="0.27559055118110237" top="1.1023622047244095" bottom="0.39370078740157483" header="0.9055118110236221" footer="0.23622047244094491"/>
  <pageSetup paperSize="9" scale="90" orientation="landscape" r:id="rId1"/>
  <headerFooter differentFirst="1" alignWithMargins="0">
    <oddHeader>&amp;C&amp;9&amp;P</oddHeader>
    <oddFooter xml:space="preserve">&amp;R&amp;9ЦОП із зимових видів спорту </oddFooter>
  </headerFooter>
  <rowBreaks count="2" manualBreakCount="2">
    <brk id="18" max="13" man="1"/>
    <brk id="10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W112"/>
  <sheetViews>
    <sheetView view="pageBreakPreview" zoomScale="110" zoomScaleNormal="100" zoomScaleSheetLayoutView="110" workbookViewId="0">
      <selection activeCell="A9" sqref="A9"/>
    </sheetView>
  </sheetViews>
  <sheetFormatPr defaultColWidth="9.140625" defaultRowHeight="11.25"/>
  <cols>
    <col min="1" max="1" width="32.140625" style="21" customWidth="1"/>
    <col min="2" max="2" width="10.5703125" style="22" customWidth="1"/>
    <col min="3" max="3" width="5.140625" style="22" customWidth="1"/>
    <col min="4" max="4" width="14.28515625" style="22" customWidth="1"/>
    <col min="5" max="5" width="13.5703125" style="22" customWidth="1"/>
    <col min="6" max="6" width="7.7109375" style="23" customWidth="1"/>
    <col min="7" max="7" width="6.140625" style="23" customWidth="1"/>
    <col min="8" max="9" width="5.42578125" style="23" customWidth="1"/>
    <col min="10" max="10" width="6.85546875" style="23" customWidth="1"/>
    <col min="11" max="11" width="5.42578125" style="23" customWidth="1"/>
    <col min="12" max="12" width="7.85546875" style="23" customWidth="1"/>
    <col min="13" max="13" width="7.5703125" style="24" customWidth="1"/>
    <col min="14" max="14" width="11.140625" style="25" customWidth="1"/>
    <col min="15" max="15" width="15.28515625" style="23" customWidth="1"/>
    <col min="16" max="16" width="10" style="23" customWidth="1"/>
    <col min="17" max="17" width="8.140625" style="23" customWidth="1"/>
    <col min="18" max="18" width="7.42578125" style="23" customWidth="1"/>
    <col min="19" max="20" width="6.42578125" style="23" customWidth="1"/>
    <col min="21" max="23" width="9.140625" style="23"/>
    <col min="24" max="16384" width="9.140625" style="21"/>
  </cols>
  <sheetData>
    <row r="1" spans="1:23" s="1" customFormat="1" ht="17.25" customHeight="1">
      <c r="E1" s="104"/>
      <c r="F1" s="104"/>
      <c r="G1" s="104"/>
      <c r="H1" s="104"/>
      <c r="I1" s="104"/>
      <c r="J1" s="104"/>
      <c r="K1" s="105" t="s">
        <v>0</v>
      </c>
      <c r="L1" s="105"/>
      <c r="M1" s="56"/>
      <c r="N1" s="57"/>
      <c r="O1" s="57"/>
    </row>
    <row r="2" spans="1:23" s="1" customFormat="1" ht="47.25" customHeight="1">
      <c r="B2" s="2"/>
      <c r="C2" s="2"/>
      <c r="E2" s="106"/>
      <c r="F2" s="107"/>
      <c r="G2" s="107"/>
      <c r="H2" s="107"/>
      <c r="I2" s="107"/>
      <c r="J2" s="107"/>
      <c r="K2" s="374" t="s">
        <v>161</v>
      </c>
      <c r="L2" s="374"/>
      <c r="M2" s="374"/>
      <c r="N2" s="374"/>
      <c r="O2" s="114"/>
    </row>
    <row r="3" spans="1:23" s="1" customFormat="1" ht="14.25" customHeight="1">
      <c r="B3" s="2"/>
      <c r="C3" s="2"/>
      <c r="E3" s="106"/>
      <c r="F3" s="107"/>
      <c r="G3" s="107"/>
      <c r="H3" s="107"/>
      <c r="I3" s="107"/>
      <c r="J3" s="107"/>
      <c r="K3" s="108"/>
      <c r="L3" s="108"/>
      <c r="M3" s="4"/>
      <c r="N3" s="4"/>
      <c r="O3" s="4"/>
    </row>
    <row r="4" spans="1:23" s="5" customFormat="1" ht="24" customHeight="1" thickBot="1">
      <c r="A4" s="373" t="s">
        <v>162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23" s="9" customFormat="1" ht="24" customHeight="1" thickBot="1">
      <c r="A5" s="380" t="s">
        <v>1</v>
      </c>
      <c r="B5" s="382" t="s">
        <v>2</v>
      </c>
      <c r="C5" s="380" t="s">
        <v>3</v>
      </c>
      <c r="D5" s="6" t="s">
        <v>64</v>
      </c>
      <c r="E5" s="7" t="s">
        <v>5</v>
      </c>
      <c r="F5" s="377" t="s">
        <v>6</v>
      </c>
      <c r="G5" s="384"/>
      <c r="H5" s="384"/>
      <c r="I5" s="384"/>
      <c r="J5" s="378"/>
      <c r="K5" s="394" t="s">
        <v>7</v>
      </c>
      <c r="L5" s="382" t="s">
        <v>8</v>
      </c>
      <c r="M5" s="382" t="s">
        <v>9</v>
      </c>
      <c r="N5" s="382" t="s">
        <v>10</v>
      </c>
    </row>
    <row r="6" spans="1:23" s="9" customFormat="1" ht="24" customHeight="1" thickBot="1">
      <c r="A6" s="381"/>
      <c r="B6" s="383"/>
      <c r="C6" s="381"/>
      <c r="D6" s="377" t="s">
        <v>65</v>
      </c>
      <c r="E6" s="378"/>
      <c r="F6" s="10" t="s">
        <v>12</v>
      </c>
      <c r="G6" s="10" t="s">
        <v>13</v>
      </c>
      <c r="H6" s="8" t="s">
        <v>14</v>
      </c>
      <c r="I6" s="10" t="s">
        <v>15</v>
      </c>
      <c r="J6" s="10" t="s">
        <v>16</v>
      </c>
      <c r="K6" s="395"/>
      <c r="L6" s="383"/>
      <c r="M6" s="383"/>
      <c r="N6" s="383"/>
    </row>
    <row r="7" spans="1:23" s="9" customFormat="1" ht="9" customHeight="1">
      <c r="A7" s="54"/>
      <c r="B7" s="54"/>
      <c r="C7" s="54"/>
      <c r="D7" s="52"/>
      <c r="E7" s="52"/>
      <c r="F7" s="52"/>
      <c r="G7" s="52"/>
      <c r="H7" s="52"/>
      <c r="I7" s="52"/>
      <c r="J7" s="52"/>
      <c r="K7" s="54"/>
      <c r="L7" s="54"/>
      <c r="M7" s="53"/>
      <c r="N7" s="53"/>
    </row>
    <row r="8" spans="1:23" s="11" customFormat="1" ht="43.9" customHeight="1">
      <c r="A8" s="397" t="s">
        <v>38</v>
      </c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</row>
    <row r="9" spans="1:23" s="15" customFormat="1" ht="28.9" customHeight="1">
      <c r="A9" s="48" t="s">
        <v>18</v>
      </c>
      <c r="B9" s="122" t="s">
        <v>163</v>
      </c>
      <c r="C9" s="123">
        <v>12</v>
      </c>
      <c r="D9" s="123" t="s">
        <v>19</v>
      </c>
      <c r="E9" s="123" t="s">
        <v>81</v>
      </c>
      <c r="F9" s="123">
        <v>20</v>
      </c>
      <c r="G9" s="123">
        <v>3</v>
      </c>
      <c r="H9" s="123"/>
      <c r="I9" s="63"/>
      <c r="J9" s="123">
        <v>23</v>
      </c>
      <c r="K9" s="63"/>
      <c r="L9" s="39">
        <v>3401220</v>
      </c>
      <c r="M9" s="39">
        <v>276</v>
      </c>
      <c r="N9" s="64"/>
      <c r="O9" s="23"/>
      <c r="P9" s="23"/>
      <c r="Q9" s="23"/>
      <c r="R9" s="23"/>
      <c r="S9" s="23"/>
      <c r="T9" s="23"/>
      <c r="U9" s="23"/>
      <c r="V9" s="23"/>
      <c r="W9" s="23"/>
    </row>
    <row r="10" spans="1:23" s="15" customFormat="1" ht="28.9" customHeight="1">
      <c r="A10" s="48" t="s">
        <v>18</v>
      </c>
      <c r="B10" s="122" t="s">
        <v>164</v>
      </c>
      <c r="C10" s="123">
        <v>15</v>
      </c>
      <c r="D10" s="123" t="s">
        <v>19</v>
      </c>
      <c r="E10" s="123" t="s">
        <v>81</v>
      </c>
      <c r="F10" s="123">
        <v>20</v>
      </c>
      <c r="G10" s="123">
        <v>3</v>
      </c>
      <c r="H10" s="123"/>
      <c r="I10" s="63"/>
      <c r="J10" s="123">
        <v>23</v>
      </c>
      <c r="K10" s="63"/>
      <c r="L10" s="39">
        <v>3401220</v>
      </c>
      <c r="M10" s="39">
        <v>345</v>
      </c>
      <c r="N10" s="64"/>
      <c r="O10" s="23"/>
      <c r="P10" s="23"/>
      <c r="Q10" s="23"/>
      <c r="R10" s="23"/>
      <c r="S10" s="23"/>
      <c r="T10" s="23"/>
      <c r="U10" s="23"/>
      <c r="V10" s="23"/>
      <c r="W10" s="23"/>
    </row>
    <row r="11" spans="1:23" s="15" customFormat="1" ht="28.9" customHeight="1">
      <c r="A11" s="48" t="s">
        <v>18</v>
      </c>
      <c r="B11" s="122" t="s">
        <v>165</v>
      </c>
      <c r="C11" s="123">
        <v>15</v>
      </c>
      <c r="D11" s="123" t="s">
        <v>19</v>
      </c>
      <c r="E11" s="123" t="s">
        <v>81</v>
      </c>
      <c r="F11" s="123">
        <v>20</v>
      </c>
      <c r="G11" s="123">
        <v>3</v>
      </c>
      <c r="H11" s="123"/>
      <c r="I11" s="63"/>
      <c r="J11" s="123">
        <v>23</v>
      </c>
      <c r="K11" s="63"/>
      <c r="L11" s="39">
        <v>3401220</v>
      </c>
      <c r="M11" s="39">
        <v>345</v>
      </c>
      <c r="N11" s="64"/>
      <c r="O11" s="23"/>
      <c r="P11" s="23"/>
      <c r="Q11" s="23"/>
      <c r="R11" s="23"/>
      <c r="S11" s="23"/>
      <c r="T11" s="23"/>
      <c r="U11" s="23"/>
      <c r="V11" s="23"/>
      <c r="W11" s="23"/>
    </row>
    <row r="12" spans="1:23" s="15" customFormat="1" ht="28.9" customHeight="1">
      <c r="A12" s="48" t="s">
        <v>18</v>
      </c>
      <c r="B12" s="122" t="s">
        <v>166</v>
      </c>
      <c r="C12" s="123">
        <v>18</v>
      </c>
      <c r="D12" s="123" t="s">
        <v>19</v>
      </c>
      <c r="E12" s="123" t="s">
        <v>81</v>
      </c>
      <c r="F12" s="123">
        <v>20</v>
      </c>
      <c r="G12" s="123">
        <v>3</v>
      </c>
      <c r="H12" s="123"/>
      <c r="I12" s="63"/>
      <c r="J12" s="123">
        <v>23</v>
      </c>
      <c r="K12" s="63"/>
      <c r="L12" s="39">
        <v>3401220</v>
      </c>
      <c r="M12" s="39">
        <v>414</v>
      </c>
      <c r="N12" s="64"/>
      <c r="O12" s="23"/>
      <c r="P12" s="23"/>
      <c r="Q12" s="23"/>
      <c r="R12" s="23"/>
      <c r="S12" s="23"/>
      <c r="T12" s="23"/>
      <c r="U12" s="23"/>
      <c r="V12" s="23"/>
      <c r="W12" s="23"/>
    </row>
    <row r="13" spans="1:23" s="15" customFormat="1" ht="28.9" customHeight="1">
      <c r="A13" s="48" t="s">
        <v>18</v>
      </c>
      <c r="B13" s="122" t="s">
        <v>167</v>
      </c>
      <c r="C13" s="123">
        <v>20</v>
      </c>
      <c r="D13" s="123" t="s">
        <v>19</v>
      </c>
      <c r="E13" s="123" t="s">
        <v>81</v>
      </c>
      <c r="F13" s="123">
        <v>20</v>
      </c>
      <c r="G13" s="123">
        <v>3</v>
      </c>
      <c r="H13" s="123"/>
      <c r="I13" s="63"/>
      <c r="J13" s="123">
        <v>23</v>
      </c>
      <c r="K13" s="63"/>
      <c r="L13" s="39">
        <v>3401220</v>
      </c>
      <c r="M13" s="39">
        <v>460</v>
      </c>
      <c r="N13" s="64"/>
      <c r="O13" s="23"/>
      <c r="P13" s="23"/>
      <c r="Q13" s="23"/>
      <c r="R13" s="23"/>
      <c r="S13" s="23"/>
      <c r="T13" s="23"/>
      <c r="U13" s="23"/>
      <c r="V13" s="23"/>
      <c r="W13" s="23"/>
    </row>
    <row r="14" spans="1:23" s="15" customFormat="1" ht="28.9" customHeight="1">
      <c r="A14" s="48" t="s">
        <v>18</v>
      </c>
      <c r="B14" s="122" t="s">
        <v>168</v>
      </c>
      <c r="C14" s="123">
        <v>20</v>
      </c>
      <c r="D14" s="123" t="s">
        <v>19</v>
      </c>
      <c r="E14" s="123" t="s">
        <v>81</v>
      </c>
      <c r="F14" s="123">
        <v>20</v>
      </c>
      <c r="G14" s="123">
        <v>3</v>
      </c>
      <c r="H14" s="123"/>
      <c r="I14" s="63"/>
      <c r="J14" s="123">
        <v>23</v>
      </c>
      <c r="K14" s="63"/>
      <c r="L14" s="39">
        <v>3401220</v>
      </c>
      <c r="M14" s="39">
        <v>460</v>
      </c>
      <c r="N14" s="64"/>
      <c r="O14" s="23"/>
      <c r="P14" s="23"/>
      <c r="Q14" s="23"/>
      <c r="R14" s="23"/>
      <c r="S14" s="23"/>
      <c r="T14" s="23"/>
      <c r="U14" s="23"/>
      <c r="V14" s="23"/>
      <c r="W14" s="23"/>
    </row>
    <row r="15" spans="1:23" s="15" customFormat="1" ht="28.9" customHeight="1">
      <c r="A15" s="48" t="s">
        <v>18</v>
      </c>
      <c r="B15" s="122" t="s">
        <v>169</v>
      </c>
      <c r="C15" s="123">
        <v>20</v>
      </c>
      <c r="D15" s="123" t="s">
        <v>19</v>
      </c>
      <c r="E15" s="123" t="s">
        <v>81</v>
      </c>
      <c r="F15" s="123">
        <v>20</v>
      </c>
      <c r="G15" s="123">
        <v>3</v>
      </c>
      <c r="H15" s="123"/>
      <c r="I15" s="63"/>
      <c r="J15" s="123">
        <v>23</v>
      </c>
      <c r="K15" s="63"/>
      <c r="L15" s="39">
        <v>3401220</v>
      </c>
      <c r="M15" s="39">
        <v>460</v>
      </c>
      <c r="N15" s="64"/>
      <c r="O15" s="23"/>
      <c r="P15" s="23"/>
      <c r="Q15" s="23"/>
      <c r="R15" s="23"/>
      <c r="S15" s="23"/>
      <c r="T15" s="23"/>
      <c r="U15" s="23"/>
      <c r="V15" s="23"/>
      <c r="W15" s="23"/>
    </row>
    <row r="16" spans="1:23" s="15" customFormat="1" ht="28.9" customHeight="1">
      <c r="A16" s="48" t="s">
        <v>18</v>
      </c>
      <c r="B16" s="122" t="s">
        <v>170</v>
      </c>
      <c r="C16" s="123">
        <v>20</v>
      </c>
      <c r="D16" s="123" t="s">
        <v>19</v>
      </c>
      <c r="E16" s="123" t="s">
        <v>81</v>
      </c>
      <c r="F16" s="123">
        <v>20</v>
      </c>
      <c r="G16" s="123">
        <v>3</v>
      </c>
      <c r="H16" s="123"/>
      <c r="I16" s="63"/>
      <c r="J16" s="123">
        <v>23</v>
      </c>
      <c r="K16" s="63"/>
      <c r="L16" s="39">
        <v>3401220</v>
      </c>
      <c r="M16" s="39">
        <v>460</v>
      </c>
      <c r="N16" s="64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5" customFormat="1" ht="28.9" customHeight="1">
      <c r="A17" s="48" t="s">
        <v>18</v>
      </c>
      <c r="B17" s="122" t="s">
        <v>171</v>
      </c>
      <c r="C17" s="123">
        <v>20</v>
      </c>
      <c r="D17" s="123" t="s">
        <v>19</v>
      </c>
      <c r="E17" s="123" t="s">
        <v>81</v>
      </c>
      <c r="F17" s="123">
        <v>20</v>
      </c>
      <c r="G17" s="123">
        <v>3</v>
      </c>
      <c r="H17" s="123"/>
      <c r="I17" s="63"/>
      <c r="J17" s="123">
        <v>23</v>
      </c>
      <c r="K17" s="63"/>
      <c r="L17" s="39">
        <v>3401220</v>
      </c>
      <c r="M17" s="39">
        <v>460</v>
      </c>
      <c r="N17" s="64"/>
      <c r="O17" s="23"/>
      <c r="P17" s="23"/>
      <c r="Q17" s="23"/>
      <c r="R17" s="23"/>
      <c r="S17" s="23"/>
      <c r="T17" s="23"/>
      <c r="U17" s="23"/>
      <c r="V17" s="23"/>
      <c r="W17" s="23"/>
    </row>
    <row r="18" spans="1:23" s="15" customFormat="1" ht="28.9" customHeight="1">
      <c r="A18" s="48" t="s">
        <v>18</v>
      </c>
      <c r="B18" s="122" t="s">
        <v>172</v>
      </c>
      <c r="C18" s="123">
        <v>17</v>
      </c>
      <c r="D18" s="123" t="s">
        <v>19</v>
      </c>
      <c r="E18" s="123" t="s">
        <v>81</v>
      </c>
      <c r="F18" s="123">
        <v>20</v>
      </c>
      <c r="G18" s="123">
        <v>3</v>
      </c>
      <c r="H18" s="123"/>
      <c r="I18" s="63"/>
      <c r="J18" s="123">
        <v>23</v>
      </c>
      <c r="K18" s="63"/>
      <c r="L18" s="39">
        <v>3401220</v>
      </c>
      <c r="M18" s="39">
        <v>391</v>
      </c>
      <c r="N18" s="64"/>
      <c r="O18" s="23"/>
      <c r="P18" s="23"/>
      <c r="Q18" s="23"/>
      <c r="R18" s="23"/>
      <c r="S18" s="23"/>
      <c r="T18" s="23"/>
      <c r="U18" s="23"/>
      <c r="V18" s="23"/>
      <c r="W18" s="23"/>
    </row>
    <row r="19" spans="1:23" s="15" customFormat="1" ht="28.9" customHeight="1">
      <c r="A19" s="48" t="s">
        <v>18</v>
      </c>
      <c r="B19" s="122" t="s">
        <v>173</v>
      </c>
      <c r="C19" s="123">
        <v>20</v>
      </c>
      <c r="D19" s="123" t="s">
        <v>19</v>
      </c>
      <c r="E19" s="123" t="s">
        <v>81</v>
      </c>
      <c r="F19" s="123">
        <v>20</v>
      </c>
      <c r="G19" s="123">
        <v>3</v>
      </c>
      <c r="H19" s="123"/>
      <c r="I19" s="63"/>
      <c r="J19" s="123">
        <v>23</v>
      </c>
      <c r="K19" s="63"/>
      <c r="L19" s="39">
        <v>3401220</v>
      </c>
      <c r="M19" s="39">
        <v>460</v>
      </c>
      <c r="N19" s="64"/>
      <c r="O19" s="23"/>
      <c r="P19" s="23"/>
      <c r="Q19" s="23"/>
      <c r="R19" s="23"/>
      <c r="S19" s="23"/>
      <c r="T19" s="23"/>
      <c r="U19" s="23"/>
      <c r="V19" s="23"/>
      <c r="W19" s="23"/>
    </row>
    <row r="20" spans="1:23" s="15" customFormat="1" ht="28.9" customHeight="1">
      <c r="A20" s="48" t="s">
        <v>18</v>
      </c>
      <c r="B20" s="122" t="s">
        <v>174</v>
      </c>
      <c r="C20" s="123">
        <v>17</v>
      </c>
      <c r="D20" s="123" t="s">
        <v>19</v>
      </c>
      <c r="E20" s="123" t="s">
        <v>20</v>
      </c>
      <c r="F20" s="123">
        <v>20</v>
      </c>
      <c r="G20" s="123">
        <v>3</v>
      </c>
      <c r="H20" s="123"/>
      <c r="I20" s="63"/>
      <c r="J20" s="123">
        <v>23</v>
      </c>
      <c r="K20" s="63"/>
      <c r="L20" s="39">
        <v>3401220</v>
      </c>
      <c r="M20" s="39">
        <v>391</v>
      </c>
      <c r="N20" s="64"/>
      <c r="O20" s="23"/>
      <c r="P20" s="23"/>
      <c r="Q20" s="23"/>
      <c r="R20" s="23"/>
      <c r="S20" s="23"/>
      <c r="T20" s="23"/>
      <c r="U20" s="23"/>
      <c r="V20" s="23"/>
      <c r="W20" s="23"/>
    </row>
    <row r="21" spans="1:23" s="15" customFormat="1" ht="28.9" customHeight="1">
      <c r="A21" s="48" t="s">
        <v>18</v>
      </c>
      <c r="B21" s="122" t="s">
        <v>175</v>
      </c>
      <c r="C21" s="123">
        <v>20</v>
      </c>
      <c r="D21" s="123" t="s">
        <v>19</v>
      </c>
      <c r="E21" s="123" t="s">
        <v>20</v>
      </c>
      <c r="F21" s="123">
        <v>20</v>
      </c>
      <c r="G21" s="123">
        <v>3</v>
      </c>
      <c r="H21" s="123"/>
      <c r="I21" s="63"/>
      <c r="J21" s="123">
        <v>23</v>
      </c>
      <c r="K21" s="63"/>
      <c r="L21" s="39">
        <v>3401220</v>
      </c>
      <c r="M21" s="39">
        <v>460</v>
      </c>
      <c r="N21" s="64"/>
      <c r="O21" s="23"/>
      <c r="P21" s="23"/>
      <c r="Q21" s="23"/>
      <c r="R21" s="23"/>
      <c r="S21" s="23"/>
      <c r="T21" s="23"/>
      <c r="U21" s="23"/>
      <c r="V21" s="23"/>
      <c r="W21" s="23"/>
    </row>
    <row r="22" spans="1:23" s="15" customFormat="1" ht="28.9" customHeight="1">
      <c r="A22" s="48" t="s">
        <v>18</v>
      </c>
      <c r="B22" s="122" t="s">
        <v>176</v>
      </c>
      <c r="C22" s="123">
        <v>16</v>
      </c>
      <c r="D22" s="123" t="s">
        <v>19</v>
      </c>
      <c r="E22" s="123" t="s">
        <v>20</v>
      </c>
      <c r="F22" s="123">
        <v>20</v>
      </c>
      <c r="G22" s="123">
        <v>3</v>
      </c>
      <c r="H22" s="123"/>
      <c r="I22" s="63"/>
      <c r="J22" s="123">
        <v>23</v>
      </c>
      <c r="K22" s="63"/>
      <c r="L22" s="39">
        <v>3401220</v>
      </c>
      <c r="M22" s="39">
        <v>368</v>
      </c>
      <c r="N22" s="64"/>
      <c r="O22" s="23"/>
      <c r="P22" s="23"/>
      <c r="Q22" s="23"/>
      <c r="R22" s="23"/>
      <c r="S22" s="23"/>
      <c r="T22" s="23"/>
      <c r="U22" s="23"/>
      <c r="V22" s="23"/>
      <c r="W22" s="23"/>
    </row>
    <row r="23" spans="1:23" s="15" customFormat="1" ht="42.75">
      <c r="A23" s="118" t="s">
        <v>82</v>
      </c>
      <c r="B23" s="117"/>
      <c r="C23" s="87"/>
      <c r="D23" s="396" t="s">
        <v>177</v>
      </c>
      <c r="E23" s="396"/>
      <c r="F23" s="87"/>
      <c r="G23" s="87"/>
      <c r="H23" s="87"/>
      <c r="I23" s="87"/>
      <c r="J23" s="87"/>
      <c r="K23" s="87"/>
      <c r="L23" s="87"/>
      <c r="M23" s="124"/>
      <c r="N23" s="88"/>
      <c r="O23" s="23"/>
      <c r="P23" s="23"/>
      <c r="Q23" s="23"/>
      <c r="R23" s="23"/>
      <c r="S23" s="23"/>
      <c r="T23" s="23"/>
      <c r="U23" s="23"/>
      <c r="V23" s="23"/>
      <c r="W23" s="23"/>
    </row>
    <row r="24" spans="1:23" s="15" customForma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  <c r="N24" s="18"/>
      <c r="O24" s="23"/>
      <c r="P24" s="23"/>
      <c r="Q24" s="23"/>
      <c r="R24" s="23"/>
      <c r="S24" s="23"/>
      <c r="T24" s="23"/>
      <c r="U24" s="23"/>
      <c r="V24" s="23"/>
      <c r="W24" s="23"/>
    </row>
    <row r="25" spans="1:23">
      <c r="A25" s="372" t="s">
        <v>21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</row>
    <row r="26" spans="1:23" s="15" customForma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8"/>
      <c r="O26" s="23"/>
      <c r="P26" s="23"/>
      <c r="Q26" s="23"/>
      <c r="R26" s="23"/>
      <c r="S26" s="23"/>
      <c r="T26" s="23"/>
      <c r="U26" s="23"/>
      <c r="V26" s="23"/>
      <c r="W26" s="23"/>
    </row>
    <row r="27" spans="1:23" s="15" customForma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  <c r="N27" s="18"/>
      <c r="O27" s="23"/>
      <c r="P27" s="23"/>
      <c r="Q27" s="23"/>
      <c r="R27" s="23"/>
      <c r="S27" s="23"/>
      <c r="T27" s="23"/>
      <c r="U27" s="23"/>
      <c r="V27" s="23"/>
      <c r="W27" s="23"/>
    </row>
    <row r="28" spans="1:23" s="15" customForma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  <c r="N28" s="18"/>
      <c r="O28" s="23"/>
      <c r="P28" s="23"/>
      <c r="Q28" s="23"/>
      <c r="R28" s="23"/>
      <c r="S28" s="23"/>
      <c r="T28" s="23"/>
      <c r="U28" s="23"/>
      <c r="V28" s="23"/>
      <c r="W28" s="23"/>
    </row>
    <row r="29" spans="1:23" s="15" customFormat="1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16"/>
      <c r="M29" s="17"/>
      <c r="N29" s="18"/>
      <c r="O29" s="23"/>
      <c r="P29" s="23"/>
      <c r="Q29" s="23"/>
      <c r="R29" s="23"/>
      <c r="S29" s="23"/>
      <c r="T29" s="23"/>
      <c r="U29" s="23"/>
      <c r="V29" s="23"/>
      <c r="W29" s="23"/>
    </row>
    <row r="30" spans="1:23" s="15" customForma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8"/>
      <c r="O30" s="23"/>
      <c r="P30" s="23"/>
      <c r="Q30" s="23"/>
      <c r="R30" s="23"/>
      <c r="S30" s="23"/>
      <c r="T30" s="23"/>
      <c r="U30" s="23"/>
      <c r="V30" s="23"/>
      <c r="W30" s="23"/>
    </row>
    <row r="31" spans="1:23" s="15" customForma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18"/>
      <c r="O31" s="23"/>
      <c r="P31" s="23"/>
      <c r="Q31" s="23"/>
      <c r="R31" s="23"/>
      <c r="S31" s="23"/>
      <c r="T31" s="23"/>
      <c r="U31" s="23"/>
      <c r="V31" s="23"/>
      <c r="W31" s="23"/>
    </row>
    <row r="32" spans="1:23" s="15" customForma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8"/>
      <c r="O32" s="23"/>
      <c r="P32" s="23"/>
      <c r="Q32" s="23"/>
      <c r="R32" s="23"/>
      <c r="S32" s="23"/>
      <c r="T32" s="23"/>
      <c r="U32" s="23"/>
      <c r="V32" s="23"/>
      <c r="W32" s="23"/>
    </row>
    <row r="33" spans="2:23" s="15" customFormat="1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  <c r="N33" s="18"/>
      <c r="O33" s="23"/>
      <c r="P33" s="23"/>
      <c r="Q33" s="23"/>
      <c r="R33" s="23"/>
      <c r="S33" s="23"/>
      <c r="T33" s="23"/>
      <c r="U33" s="23"/>
      <c r="V33" s="23"/>
      <c r="W33" s="23"/>
    </row>
    <row r="34" spans="2:23" s="15" customFormat="1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  <c r="N34" s="18"/>
      <c r="O34" s="23"/>
      <c r="P34" s="23"/>
      <c r="Q34" s="23"/>
      <c r="R34" s="23"/>
      <c r="S34" s="23"/>
      <c r="T34" s="23"/>
      <c r="U34" s="23"/>
      <c r="V34" s="23"/>
      <c r="W34" s="23"/>
    </row>
    <row r="35" spans="2:23" s="15" customForma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8"/>
      <c r="O35" s="23"/>
      <c r="P35" s="23"/>
      <c r="Q35" s="23"/>
      <c r="R35" s="23"/>
      <c r="S35" s="23"/>
      <c r="T35" s="23"/>
      <c r="U35" s="23"/>
      <c r="V35" s="23"/>
      <c r="W35" s="23"/>
    </row>
    <row r="36" spans="2:23" s="15" customFormat="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18"/>
      <c r="O36" s="23"/>
      <c r="P36" s="23"/>
      <c r="Q36" s="23"/>
      <c r="R36" s="23"/>
      <c r="S36" s="23"/>
      <c r="T36" s="23"/>
      <c r="U36" s="23"/>
      <c r="V36" s="23"/>
      <c r="W36" s="23"/>
    </row>
    <row r="37" spans="2:23" s="15" customForma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18"/>
      <c r="O37" s="23"/>
      <c r="P37" s="23"/>
      <c r="Q37" s="23"/>
      <c r="R37" s="23"/>
      <c r="S37" s="23"/>
      <c r="T37" s="23"/>
      <c r="U37" s="23"/>
      <c r="V37" s="23"/>
      <c r="W37" s="23"/>
    </row>
    <row r="38" spans="2:23" s="15" customFormat="1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8"/>
      <c r="O38" s="23"/>
      <c r="P38" s="23"/>
      <c r="Q38" s="23"/>
      <c r="R38" s="23"/>
      <c r="S38" s="23"/>
      <c r="T38" s="23"/>
      <c r="U38" s="23"/>
      <c r="V38" s="23"/>
      <c r="W38" s="23"/>
    </row>
    <row r="39" spans="2:23" s="15" customFormat="1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  <c r="N39" s="18"/>
      <c r="O39" s="23"/>
      <c r="P39" s="23"/>
      <c r="Q39" s="23"/>
      <c r="R39" s="23"/>
      <c r="S39" s="23"/>
      <c r="T39" s="23"/>
      <c r="U39" s="23"/>
      <c r="V39" s="23"/>
      <c r="W39" s="23"/>
    </row>
    <row r="40" spans="2:23" s="15" customForma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  <c r="N40" s="18"/>
      <c r="O40" s="23"/>
      <c r="P40" s="23"/>
      <c r="Q40" s="23"/>
      <c r="R40" s="23"/>
      <c r="S40" s="23"/>
      <c r="T40" s="23"/>
      <c r="U40" s="23"/>
      <c r="V40" s="23"/>
      <c r="W40" s="23"/>
    </row>
    <row r="41" spans="2:23" s="15" customFormat="1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N41" s="18"/>
      <c r="O41" s="23"/>
      <c r="P41" s="23"/>
      <c r="Q41" s="23"/>
      <c r="R41" s="23"/>
      <c r="S41" s="23"/>
      <c r="T41" s="23"/>
      <c r="U41" s="23"/>
      <c r="V41" s="23"/>
      <c r="W41" s="23"/>
    </row>
    <row r="42" spans="2:23" s="15" customFormat="1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7"/>
      <c r="N42" s="18"/>
      <c r="O42" s="23"/>
      <c r="P42" s="23"/>
      <c r="Q42" s="23"/>
      <c r="R42" s="23"/>
      <c r="S42" s="23"/>
      <c r="T42" s="23"/>
      <c r="U42" s="23"/>
      <c r="V42" s="23"/>
      <c r="W42" s="23"/>
    </row>
    <row r="43" spans="2:23" s="15" customFormat="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  <c r="N43" s="18"/>
      <c r="O43" s="23"/>
      <c r="P43" s="23"/>
      <c r="Q43" s="23"/>
      <c r="R43" s="23"/>
      <c r="S43" s="23"/>
      <c r="T43" s="23"/>
      <c r="U43" s="23"/>
      <c r="V43" s="23"/>
      <c r="W43" s="23"/>
    </row>
    <row r="44" spans="2:23" s="15" customForma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7"/>
      <c r="N44" s="18"/>
      <c r="O44" s="23"/>
      <c r="P44" s="23"/>
      <c r="Q44" s="23"/>
      <c r="R44" s="23"/>
      <c r="S44" s="23"/>
      <c r="T44" s="23"/>
      <c r="U44" s="23"/>
      <c r="V44" s="23"/>
      <c r="W44" s="23"/>
    </row>
    <row r="45" spans="2:23" s="15" customForma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7"/>
      <c r="N45" s="18"/>
      <c r="O45" s="23"/>
      <c r="P45" s="23"/>
      <c r="Q45" s="23"/>
      <c r="R45" s="23"/>
      <c r="S45" s="23"/>
      <c r="T45" s="23"/>
      <c r="U45" s="23"/>
      <c r="V45" s="23"/>
      <c r="W45" s="23"/>
    </row>
    <row r="46" spans="2:23" s="15" customFormat="1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N46" s="18"/>
      <c r="O46" s="23"/>
      <c r="P46" s="23"/>
      <c r="Q46" s="23"/>
      <c r="R46" s="23"/>
      <c r="S46" s="23"/>
      <c r="T46" s="23"/>
      <c r="U46" s="23"/>
      <c r="V46" s="23"/>
      <c r="W46" s="23"/>
    </row>
    <row r="47" spans="2:23" s="15" customFormat="1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7"/>
      <c r="N47" s="18"/>
      <c r="O47" s="23"/>
      <c r="P47" s="23"/>
      <c r="Q47" s="23"/>
      <c r="R47" s="23"/>
      <c r="S47" s="23"/>
      <c r="T47" s="23"/>
      <c r="U47" s="23"/>
      <c r="V47" s="23"/>
      <c r="W47" s="23"/>
    </row>
    <row r="48" spans="2:23" s="15" customFormat="1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8"/>
      <c r="O48" s="23"/>
      <c r="P48" s="23"/>
      <c r="Q48" s="23"/>
      <c r="R48" s="23"/>
      <c r="S48" s="23"/>
      <c r="T48" s="23"/>
      <c r="U48" s="23"/>
      <c r="V48" s="23"/>
      <c r="W48" s="23"/>
    </row>
    <row r="49" spans="2:23" s="15" customFormat="1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7"/>
      <c r="N49" s="18"/>
      <c r="O49" s="23"/>
      <c r="P49" s="23"/>
      <c r="Q49" s="23"/>
      <c r="R49" s="23"/>
      <c r="S49" s="23"/>
      <c r="T49" s="23"/>
      <c r="U49" s="23"/>
      <c r="V49" s="23"/>
      <c r="W49" s="23"/>
    </row>
    <row r="50" spans="2:23" s="15" customForma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7"/>
      <c r="N50" s="18"/>
      <c r="O50" s="23"/>
      <c r="P50" s="23"/>
      <c r="Q50" s="23"/>
      <c r="R50" s="23"/>
      <c r="S50" s="23"/>
      <c r="T50" s="23"/>
      <c r="U50" s="23"/>
      <c r="V50" s="23"/>
      <c r="W50" s="23"/>
    </row>
    <row r="51" spans="2:23" s="15" customFormat="1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N51" s="18"/>
      <c r="O51" s="23"/>
      <c r="P51" s="23"/>
      <c r="Q51" s="23"/>
      <c r="R51" s="23"/>
      <c r="S51" s="23"/>
      <c r="T51" s="23"/>
      <c r="U51" s="23"/>
      <c r="V51" s="23"/>
      <c r="W51" s="23"/>
    </row>
    <row r="52" spans="2:23" s="15" customFormat="1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7"/>
      <c r="N52" s="18"/>
      <c r="O52" s="23"/>
      <c r="P52" s="23"/>
      <c r="Q52" s="23"/>
      <c r="R52" s="23"/>
      <c r="S52" s="23"/>
      <c r="T52" s="23"/>
      <c r="U52" s="23"/>
      <c r="V52" s="23"/>
      <c r="W52" s="23"/>
    </row>
    <row r="53" spans="2:23" s="15" customFormat="1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7"/>
      <c r="N53" s="18"/>
      <c r="O53" s="23"/>
      <c r="P53" s="23"/>
      <c r="Q53" s="23"/>
      <c r="R53" s="23"/>
      <c r="S53" s="23"/>
      <c r="T53" s="23"/>
      <c r="U53" s="23"/>
      <c r="V53" s="23"/>
      <c r="W53" s="23"/>
    </row>
    <row r="54" spans="2:23" s="15" customFormat="1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7"/>
      <c r="N54" s="18"/>
      <c r="O54" s="23"/>
      <c r="P54" s="23"/>
      <c r="Q54" s="23"/>
      <c r="R54" s="23"/>
      <c r="S54" s="23"/>
      <c r="T54" s="23"/>
      <c r="U54" s="23"/>
      <c r="V54" s="23"/>
      <c r="W54" s="23"/>
    </row>
    <row r="55" spans="2:23" s="15" customFormat="1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7"/>
      <c r="N55" s="18"/>
      <c r="O55" s="23"/>
      <c r="P55" s="23"/>
      <c r="Q55" s="23"/>
      <c r="R55" s="23"/>
      <c r="S55" s="23"/>
      <c r="T55" s="23"/>
      <c r="U55" s="23"/>
      <c r="V55" s="23"/>
      <c r="W55" s="23"/>
    </row>
    <row r="56" spans="2:23" s="15" customFormat="1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8"/>
      <c r="O56" s="23"/>
      <c r="P56" s="23"/>
      <c r="Q56" s="23"/>
      <c r="R56" s="23"/>
      <c r="S56" s="23"/>
      <c r="T56" s="23"/>
      <c r="U56" s="23"/>
      <c r="V56" s="23"/>
      <c r="W56" s="23"/>
    </row>
    <row r="57" spans="2:23" s="15" customForma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8"/>
      <c r="O57" s="23"/>
      <c r="P57" s="23"/>
      <c r="Q57" s="23"/>
      <c r="R57" s="23"/>
      <c r="S57" s="23"/>
      <c r="T57" s="23"/>
      <c r="U57" s="23"/>
      <c r="V57" s="23"/>
      <c r="W57" s="23"/>
    </row>
    <row r="58" spans="2:23" s="15" customForma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7"/>
      <c r="N58" s="18"/>
      <c r="O58" s="23"/>
      <c r="P58" s="23"/>
      <c r="Q58" s="23"/>
      <c r="R58" s="23"/>
      <c r="S58" s="23"/>
      <c r="T58" s="23"/>
      <c r="U58" s="23"/>
      <c r="V58" s="23"/>
      <c r="W58" s="23"/>
    </row>
    <row r="59" spans="2:23" s="15" customForma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7"/>
      <c r="N59" s="18"/>
      <c r="O59" s="23"/>
      <c r="P59" s="23"/>
      <c r="Q59" s="23"/>
      <c r="R59" s="23"/>
      <c r="S59" s="23"/>
      <c r="T59" s="23"/>
      <c r="U59" s="23"/>
      <c r="V59" s="23"/>
      <c r="W59" s="23"/>
    </row>
    <row r="60" spans="2:23" s="15" customForma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7"/>
      <c r="N60" s="18"/>
      <c r="O60" s="23"/>
      <c r="P60" s="23"/>
      <c r="Q60" s="23"/>
      <c r="R60" s="23"/>
      <c r="S60" s="23"/>
      <c r="T60" s="23"/>
      <c r="U60" s="23"/>
      <c r="V60" s="23"/>
      <c r="W60" s="23"/>
    </row>
    <row r="61" spans="2:23" s="15" customForma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N61" s="18"/>
      <c r="O61" s="23"/>
      <c r="P61" s="23"/>
      <c r="Q61" s="23"/>
      <c r="R61" s="23"/>
      <c r="S61" s="23"/>
      <c r="T61" s="23"/>
      <c r="U61" s="23"/>
      <c r="V61" s="23"/>
      <c r="W61" s="23"/>
    </row>
    <row r="62" spans="2:23" s="15" customForma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7"/>
      <c r="N62" s="18"/>
      <c r="O62" s="23"/>
      <c r="P62" s="23"/>
      <c r="Q62" s="23"/>
      <c r="R62" s="23"/>
      <c r="S62" s="23"/>
      <c r="T62" s="23"/>
      <c r="U62" s="23"/>
      <c r="V62" s="23"/>
      <c r="W62" s="23"/>
    </row>
    <row r="63" spans="2:23" s="15" customForma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7"/>
      <c r="N63" s="18"/>
      <c r="O63" s="23"/>
      <c r="P63" s="23"/>
      <c r="Q63" s="23"/>
      <c r="R63" s="23"/>
      <c r="S63" s="23"/>
      <c r="T63" s="23"/>
      <c r="U63" s="23"/>
      <c r="V63" s="23"/>
      <c r="W63" s="23"/>
    </row>
    <row r="64" spans="2:23" s="15" customForma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7"/>
      <c r="N64" s="18"/>
      <c r="O64" s="23"/>
      <c r="P64" s="23"/>
      <c r="Q64" s="23"/>
      <c r="R64" s="23"/>
      <c r="S64" s="23"/>
      <c r="T64" s="23"/>
      <c r="U64" s="23"/>
      <c r="V64" s="23"/>
      <c r="W64" s="23"/>
    </row>
    <row r="65" spans="1:23" s="15" customForma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7"/>
      <c r="N65" s="18"/>
      <c r="O65" s="23"/>
      <c r="P65" s="23"/>
      <c r="Q65" s="23"/>
      <c r="R65" s="23"/>
      <c r="S65" s="23"/>
      <c r="T65" s="23"/>
      <c r="U65" s="23"/>
      <c r="V65" s="23"/>
      <c r="W65" s="23"/>
    </row>
    <row r="66" spans="1:23" s="15" customForma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N66" s="18"/>
      <c r="O66" s="23"/>
      <c r="P66" s="23"/>
      <c r="Q66" s="23"/>
      <c r="R66" s="23"/>
      <c r="S66" s="23"/>
      <c r="T66" s="23"/>
      <c r="U66" s="23"/>
      <c r="V66" s="23"/>
      <c r="W66" s="23"/>
    </row>
    <row r="67" spans="1:23" s="15" customFormat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7"/>
      <c r="N67" s="18"/>
      <c r="O67" s="23"/>
      <c r="P67" s="23"/>
      <c r="Q67" s="23"/>
      <c r="R67" s="23"/>
      <c r="S67" s="23"/>
      <c r="T67" s="23"/>
      <c r="U67" s="23"/>
      <c r="V67" s="23"/>
      <c r="W67" s="23"/>
    </row>
    <row r="68" spans="1:23" s="15" customForma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7"/>
      <c r="N68" s="18"/>
      <c r="O68" s="23"/>
      <c r="P68" s="23"/>
      <c r="Q68" s="23"/>
      <c r="R68" s="23"/>
      <c r="S68" s="23"/>
      <c r="T68" s="23"/>
      <c r="U68" s="23"/>
      <c r="V68" s="23"/>
      <c r="W68" s="23"/>
    </row>
    <row r="69" spans="1:23" s="15" customForma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7"/>
      <c r="N69" s="18"/>
      <c r="O69" s="23"/>
      <c r="P69" s="23"/>
      <c r="Q69" s="23"/>
      <c r="R69" s="23"/>
      <c r="S69" s="23"/>
      <c r="T69" s="23"/>
      <c r="U69" s="23"/>
      <c r="V69" s="23"/>
      <c r="W69" s="23"/>
    </row>
    <row r="70" spans="1:23" s="15" customForma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7"/>
      <c r="N70" s="18"/>
      <c r="O70" s="23"/>
      <c r="P70" s="23"/>
      <c r="Q70" s="23"/>
      <c r="R70" s="23"/>
      <c r="S70" s="23"/>
      <c r="T70" s="23"/>
      <c r="U70" s="23"/>
      <c r="V70" s="23"/>
      <c r="W70" s="23"/>
    </row>
    <row r="71" spans="1:23" s="15" customForma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N71" s="18"/>
      <c r="O71" s="23"/>
      <c r="P71" s="23"/>
      <c r="Q71" s="23"/>
      <c r="R71" s="23"/>
      <c r="S71" s="23"/>
      <c r="T71" s="23"/>
      <c r="U71" s="23"/>
      <c r="V71" s="23"/>
      <c r="W71" s="23"/>
    </row>
    <row r="72" spans="1:23" s="15" customFormat="1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7"/>
      <c r="N72" s="18"/>
      <c r="O72" s="23"/>
      <c r="P72" s="23"/>
      <c r="Q72" s="23"/>
      <c r="R72" s="23"/>
      <c r="S72" s="23"/>
      <c r="T72" s="23"/>
      <c r="U72" s="23"/>
      <c r="V72" s="23"/>
      <c r="W72" s="23"/>
    </row>
    <row r="73" spans="1:23" s="15" customForma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7"/>
      <c r="N73" s="18"/>
      <c r="O73" s="23"/>
      <c r="P73" s="23"/>
      <c r="Q73" s="23"/>
      <c r="R73" s="23"/>
      <c r="S73" s="23"/>
      <c r="T73" s="23"/>
      <c r="U73" s="23"/>
      <c r="V73" s="23"/>
      <c r="W73" s="23"/>
    </row>
    <row r="74" spans="1:23" s="15" customForma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7"/>
      <c r="N74" s="18"/>
      <c r="O74" s="23"/>
      <c r="P74" s="23"/>
      <c r="Q74" s="23"/>
      <c r="R74" s="23"/>
      <c r="S74" s="23"/>
      <c r="T74" s="23"/>
      <c r="U74" s="23"/>
      <c r="V74" s="23"/>
      <c r="W74" s="23"/>
    </row>
    <row r="75" spans="1:23" s="15" customForma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7"/>
      <c r="N75" s="18"/>
      <c r="O75" s="23"/>
      <c r="P75" s="23"/>
      <c r="Q75" s="23"/>
      <c r="R75" s="23"/>
      <c r="S75" s="23"/>
      <c r="T75" s="23"/>
      <c r="U75" s="23"/>
      <c r="V75" s="23"/>
      <c r="W75" s="23"/>
    </row>
    <row r="76" spans="1:23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N76" s="18"/>
    </row>
    <row r="77" spans="1:23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7"/>
      <c r="N77" s="18"/>
    </row>
    <row r="78" spans="1:23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7"/>
      <c r="N78" s="18"/>
    </row>
    <row r="79" spans="1:23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7"/>
      <c r="N79" s="18"/>
    </row>
    <row r="80" spans="1:23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7"/>
      <c r="N80" s="18"/>
    </row>
    <row r="81" spans="1:14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N81" s="18"/>
    </row>
    <row r="82" spans="1:14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7"/>
      <c r="N82" s="18"/>
    </row>
    <row r="83" spans="1:14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7"/>
      <c r="N83" s="18"/>
    </row>
    <row r="84" spans="1:14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7"/>
      <c r="N84" s="18"/>
    </row>
    <row r="85" spans="1:14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7"/>
      <c r="N85" s="18"/>
    </row>
    <row r="86" spans="1:14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N86" s="18"/>
    </row>
    <row r="87" spans="1:14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7"/>
      <c r="N87" s="18"/>
    </row>
    <row r="88" spans="1:14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7"/>
      <c r="N88" s="18"/>
    </row>
    <row r="89" spans="1:14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7"/>
      <c r="N89" s="18"/>
    </row>
    <row r="90" spans="1:14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7"/>
      <c r="N90" s="18"/>
    </row>
    <row r="91" spans="1:14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N91" s="18"/>
    </row>
    <row r="92" spans="1:14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7"/>
      <c r="N92" s="18"/>
    </row>
    <row r="93" spans="1:14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7"/>
      <c r="N93" s="18"/>
    </row>
    <row r="94" spans="1:14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7"/>
      <c r="N94" s="18"/>
    </row>
    <row r="95" spans="1:14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7"/>
      <c r="N95" s="18"/>
    </row>
    <row r="96" spans="1:14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N96" s="18"/>
    </row>
    <row r="97" spans="1:14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7"/>
      <c r="N97" s="18"/>
    </row>
    <row r="98" spans="1:14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7"/>
      <c r="N98" s="18"/>
    </row>
    <row r="99" spans="1:14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7"/>
      <c r="N99" s="18"/>
    </row>
    <row r="100" spans="1:14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7"/>
      <c r="N100" s="18"/>
    </row>
    <row r="101" spans="1:14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N101" s="18"/>
    </row>
    <row r="102" spans="1:14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7"/>
      <c r="N102" s="18"/>
    </row>
    <row r="103" spans="1:14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7"/>
      <c r="N103" s="18"/>
    </row>
    <row r="104" spans="1:14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7"/>
      <c r="N104" s="18"/>
    </row>
    <row r="105" spans="1:14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7"/>
      <c r="N105" s="18"/>
    </row>
    <row r="106" spans="1:14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N106" s="18"/>
    </row>
    <row r="107" spans="1:14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7"/>
      <c r="N107" s="18"/>
    </row>
    <row r="108" spans="1:14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7"/>
      <c r="N108" s="18"/>
    </row>
    <row r="109" spans="1:14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7"/>
      <c r="N109" s="18"/>
    </row>
    <row r="110" spans="1:14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7"/>
      <c r="N110" s="18"/>
    </row>
    <row r="111" spans="1:14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N111" s="18"/>
    </row>
    <row r="112" spans="1:14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7"/>
      <c r="N112" s="18"/>
    </row>
  </sheetData>
  <mergeCells count="14">
    <mergeCell ref="K2:N2"/>
    <mergeCell ref="A4:N4"/>
    <mergeCell ref="A8:N8"/>
    <mergeCell ref="K5:K6"/>
    <mergeCell ref="L5:L6"/>
    <mergeCell ref="M5:M6"/>
    <mergeCell ref="F5:J5"/>
    <mergeCell ref="A5:A6"/>
    <mergeCell ref="D6:E6"/>
    <mergeCell ref="D23:E23"/>
    <mergeCell ref="A25:N25"/>
    <mergeCell ref="B5:B6"/>
    <mergeCell ref="C5:C6"/>
    <mergeCell ref="N5:N6"/>
  </mergeCells>
  <phoneticPr fontId="19" type="noConversion"/>
  <printOptions horizontalCentered="1"/>
  <pageMargins left="0.39370078740157483" right="0.27559055118110237" top="1.1023622047244095" bottom="0.39370078740157483" header="0.94488188976377963" footer="0.23622047244094491"/>
  <pageSetup paperSize="9" scale="95" orientation="landscape" r:id="rId1"/>
  <headerFooter differentFirst="1" alignWithMargins="0">
    <oddHeader>&amp;C&amp;9&amp;P</oddHeader>
    <oddFooter>&amp;R&amp;9ДУ"ДЦОП з художньої гімнастики"</oddFooter>
  </headerFooter>
  <rowBreaks count="1" manualBreakCount="1">
    <brk id="1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V46"/>
  <sheetViews>
    <sheetView view="pageBreakPreview" topLeftCell="A25" zoomScale="110" zoomScaleNormal="110" zoomScaleSheetLayoutView="110" workbookViewId="0">
      <selection activeCell="A43" sqref="A43"/>
    </sheetView>
  </sheetViews>
  <sheetFormatPr defaultColWidth="9.140625" defaultRowHeight="11.25"/>
  <cols>
    <col min="1" max="1" width="40.42578125" style="1" customWidth="1"/>
    <col min="2" max="2" width="10.28515625" style="2" customWidth="1"/>
    <col min="3" max="3" width="5.28515625" style="2" customWidth="1"/>
    <col min="4" max="4" width="19.5703125" style="1" customWidth="1"/>
    <col min="5" max="5" width="13.5703125" style="1" customWidth="1"/>
    <col min="6" max="6" width="7.5703125" style="1" customWidth="1"/>
    <col min="7" max="7" width="6.5703125" style="1" customWidth="1"/>
    <col min="8" max="9" width="6.140625" style="1" customWidth="1"/>
    <col min="10" max="10" width="6.28515625" style="1" customWidth="1"/>
    <col min="11" max="11" width="5.42578125" style="1" customWidth="1"/>
    <col min="12" max="12" width="8.85546875" style="2" customWidth="1"/>
    <col min="13" max="13" width="7.42578125" style="20" customWidth="1"/>
    <col min="14" max="14" width="8" style="67" hidden="1" customWidth="1"/>
    <col min="15" max="15" width="11.5703125" style="68" customWidth="1"/>
    <col min="16" max="16384" width="9.140625" style="1"/>
  </cols>
  <sheetData>
    <row r="1" spans="1:256" ht="17.25" customHeight="1">
      <c r="E1" s="104"/>
      <c r="F1" s="104"/>
      <c r="G1" s="104"/>
      <c r="H1" s="104"/>
      <c r="I1" s="104"/>
      <c r="J1" s="104"/>
      <c r="K1" s="105" t="s">
        <v>0</v>
      </c>
      <c r="L1" s="105"/>
      <c r="M1" s="56"/>
      <c r="N1" s="57"/>
      <c r="O1" s="57"/>
    </row>
    <row r="2" spans="1:256" ht="47.25" customHeight="1">
      <c r="E2" s="106"/>
      <c r="F2" s="107"/>
      <c r="G2" s="107"/>
      <c r="H2" s="107"/>
      <c r="I2" s="107"/>
      <c r="J2" s="107"/>
      <c r="K2" s="374" t="s">
        <v>161</v>
      </c>
      <c r="L2" s="374"/>
      <c r="M2" s="374"/>
      <c r="N2" s="374"/>
      <c r="O2" s="374"/>
    </row>
    <row r="3" spans="1:256" ht="14.25" customHeight="1">
      <c r="E3" s="106"/>
      <c r="F3" s="107"/>
      <c r="G3" s="107"/>
      <c r="H3" s="107"/>
      <c r="I3" s="107"/>
      <c r="J3" s="107"/>
      <c r="K3" s="108"/>
      <c r="L3" s="108"/>
      <c r="M3" s="4"/>
      <c r="N3" s="4"/>
      <c r="O3" s="4"/>
    </row>
    <row r="4" spans="1:256" s="5" customFormat="1" ht="24" customHeight="1" thickBot="1">
      <c r="A4" s="373" t="s">
        <v>162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256" ht="24" customHeight="1" thickBot="1">
      <c r="A5" s="380" t="s">
        <v>1</v>
      </c>
      <c r="B5" s="382" t="s">
        <v>2</v>
      </c>
      <c r="C5" s="380" t="s">
        <v>3</v>
      </c>
      <c r="D5" s="6" t="s">
        <v>64</v>
      </c>
      <c r="E5" s="7" t="s">
        <v>5</v>
      </c>
      <c r="F5" s="377" t="s">
        <v>6</v>
      </c>
      <c r="G5" s="384"/>
      <c r="H5" s="384"/>
      <c r="I5" s="384"/>
      <c r="J5" s="378"/>
      <c r="K5" s="394" t="s">
        <v>7</v>
      </c>
      <c r="L5" s="382" t="s">
        <v>8</v>
      </c>
      <c r="M5" s="382" t="s">
        <v>9</v>
      </c>
      <c r="N5" s="382" t="s">
        <v>22</v>
      </c>
      <c r="O5" s="382" t="s">
        <v>10</v>
      </c>
    </row>
    <row r="6" spans="1:256" ht="24" customHeight="1" thickBot="1">
      <c r="A6" s="381"/>
      <c r="B6" s="383"/>
      <c r="C6" s="381"/>
      <c r="D6" s="377" t="s">
        <v>65</v>
      </c>
      <c r="E6" s="378"/>
      <c r="F6" s="10" t="s">
        <v>12</v>
      </c>
      <c r="G6" s="10" t="s">
        <v>13</v>
      </c>
      <c r="H6" s="8" t="s">
        <v>14</v>
      </c>
      <c r="I6" s="10" t="s">
        <v>15</v>
      </c>
      <c r="J6" s="10" t="s">
        <v>16</v>
      </c>
      <c r="K6" s="395"/>
      <c r="L6" s="383"/>
      <c r="M6" s="383"/>
      <c r="N6" s="383"/>
      <c r="O6" s="383"/>
    </row>
    <row r="7" spans="1:256" ht="6" customHeight="1">
      <c r="D7" s="62"/>
    </row>
    <row r="8" spans="1:256" s="69" customFormat="1" ht="33" customHeight="1">
      <c r="A8" s="402" t="s">
        <v>59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</row>
    <row r="9" spans="1:256" s="69" customFormat="1" ht="14.25" customHeight="1">
      <c r="A9" s="398" t="s">
        <v>790</v>
      </c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</row>
    <row r="10" spans="1:256" s="357" customFormat="1" ht="27.6" customHeight="1">
      <c r="A10" s="350" t="s">
        <v>146</v>
      </c>
      <c r="B10" s="351" t="s">
        <v>795</v>
      </c>
      <c r="C10" s="351">
        <v>20</v>
      </c>
      <c r="D10" s="352" t="s">
        <v>61</v>
      </c>
      <c r="E10" s="352"/>
      <c r="F10" s="351">
        <v>16</v>
      </c>
      <c r="G10" s="351">
        <v>3</v>
      </c>
      <c r="H10" s="351"/>
      <c r="I10" s="351">
        <v>2</v>
      </c>
      <c r="J10" s="351">
        <v>21</v>
      </c>
      <c r="K10" s="352"/>
      <c r="L10" s="351">
        <v>3401220</v>
      </c>
      <c r="M10" s="354">
        <f>C10*J10</f>
        <v>420</v>
      </c>
      <c r="N10" s="355"/>
      <c r="O10" s="356"/>
    </row>
    <row r="11" spans="1:256" s="357" customFormat="1" ht="27.6" customHeight="1">
      <c r="A11" s="358" t="s">
        <v>146</v>
      </c>
      <c r="B11" s="353" t="s">
        <v>538</v>
      </c>
      <c r="C11" s="359">
        <v>20</v>
      </c>
      <c r="D11" s="360" t="s">
        <v>61</v>
      </c>
      <c r="E11" s="353"/>
      <c r="F11" s="351">
        <v>16</v>
      </c>
      <c r="G11" s="351">
        <v>3</v>
      </c>
      <c r="H11" s="351"/>
      <c r="I11" s="351">
        <v>2</v>
      </c>
      <c r="J11" s="351">
        <v>21</v>
      </c>
      <c r="K11" s="361"/>
      <c r="L11" s="353">
        <v>3401220</v>
      </c>
      <c r="M11" s="354">
        <f t="shared" ref="M11:M21" si="0">C11*J11</f>
        <v>420</v>
      </c>
      <c r="N11" s="353"/>
      <c r="O11" s="362"/>
      <c r="P11" s="363"/>
      <c r="Q11" s="364"/>
      <c r="R11" s="365"/>
      <c r="S11" s="363"/>
      <c r="T11" s="364"/>
      <c r="U11" s="364"/>
      <c r="V11" s="364"/>
      <c r="W11" s="364"/>
      <c r="X11" s="364"/>
      <c r="Y11" s="364"/>
      <c r="AA11" s="364"/>
      <c r="AB11" s="364"/>
      <c r="AC11" s="364"/>
      <c r="AE11" s="363"/>
      <c r="AF11" s="364"/>
      <c r="AG11" s="365"/>
      <c r="AH11" s="363"/>
      <c r="AI11" s="364"/>
      <c r="AJ11" s="364"/>
      <c r="AK11" s="364"/>
      <c r="AL11" s="364"/>
      <c r="AM11" s="364"/>
      <c r="AN11" s="364"/>
      <c r="AP11" s="364"/>
      <c r="AQ11" s="364"/>
      <c r="AR11" s="364"/>
      <c r="AT11" s="363"/>
      <c r="AU11" s="364"/>
      <c r="AV11" s="365"/>
      <c r="AW11" s="363"/>
      <c r="AX11" s="364"/>
      <c r="AY11" s="364"/>
      <c r="AZ11" s="364"/>
      <c r="BA11" s="364"/>
      <c r="BB11" s="364"/>
      <c r="BC11" s="364"/>
      <c r="BE11" s="364"/>
      <c r="BF11" s="364"/>
      <c r="BG11" s="364"/>
      <c r="BI11" s="363"/>
      <c r="BJ11" s="364"/>
      <c r="BK11" s="365"/>
      <c r="BL11" s="363"/>
      <c r="BM11" s="364"/>
      <c r="BN11" s="364"/>
      <c r="BO11" s="364"/>
      <c r="BP11" s="364"/>
      <c r="BQ11" s="364"/>
      <c r="BR11" s="364"/>
      <c r="BT11" s="364"/>
      <c r="BU11" s="364"/>
      <c r="BV11" s="364"/>
      <c r="BX11" s="363"/>
      <c r="BY11" s="364"/>
      <c r="BZ11" s="365"/>
      <c r="CA11" s="363"/>
      <c r="CB11" s="364"/>
      <c r="CC11" s="364"/>
      <c r="CD11" s="364"/>
      <c r="CE11" s="364"/>
      <c r="CF11" s="364"/>
      <c r="CG11" s="364"/>
      <c r="CI11" s="364"/>
      <c r="CJ11" s="364"/>
      <c r="CK11" s="364"/>
      <c r="CM11" s="363"/>
      <c r="CN11" s="364"/>
      <c r="CO11" s="365"/>
      <c r="CP11" s="363"/>
      <c r="CQ11" s="364"/>
      <c r="CR11" s="364"/>
      <c r="CS11" s="364"/>
      <c r="CT11" s="364"/>
      <c r="CU11" s="364"/>
      <c r="CV11" s="364"/>
      <c r="CX11" s="364"/>
      <c r="CY11" s="364"/>
      <c r="CZ11" s="364"/>
      <c r="DB11" s="363"/>
      <c r="DC11" s="364"/>
      <c r="DD11" s="365"/>
      <c r="DE11" s="363"/>
      <c r="DF11" s="364"/>
      <c r="DG11" s="364"/>
      <c r="DH11" s="364"/>
      <c r="DI11" s="364"/>
      <c r="DJ11" s="364"/>
      <c r="DK11" s="364"/>
      <c r="DM11" s="364"/>
      <c r="DN11" s="364"/>
      <c r="DO11" s="364"/>
      <c r="DQ11" s="363"/>
      <c r="DR11" s="364"/>
      <c r="DS11" s="365"/>
      <c r="DT11" s="363"/>
      <c r="DU11" s="364"/>
      <c r="DV11" s="364"/>
      <c r="DW11" s="364"/>
      <c r="DX11" s="364"/>
      <c r="DY11" s="364"/>
      <c r="DZ11" s="364"/>
      <c r="EB11" s="364"/>
      <c r="EC11" s="364"/>
      <c r="ED11" s="364"/>
      <c r="EF11" s="363"/>
      <c r="EG11" s="364"/>
      <c r="EH11" s="365"/>
      <c r="EI11" s="363"/>
      <c r="EJ11" s="364"/>
      <c r="EK11" s="364"/>
      <c r="EL11" s="364"/>
      <c r="EM11" s="364"/>
      <c r="EN11" s="364"/>
      <c r="EO11" s="364"/>
      <c r="EQ11" s="364"/>
      <c r="ER11" s="364"/>
      <c r="ES11" s="364"/>
      <c r="EU11" s="363"/>
      <c r="EV11" s="364"/>
      <c r="EW11" s="365"/>
      <c r="EX11" s="363"/>
      <c r="EY11" s="364"/>
      <c r="EZ11" s="364"/>
      <c r="FA11" s="364"/>
      <c r="FB11" s="364"/>
      <c r="FC11" s="364"/>
      <c r="FD11" s="364"/>
      <c r="FF11" s="364"/>
      <c r="FG11" s="364"/>
      <c r="FH11" s="364"/>
      <c r="FJ11" s="363"/>
      <c r="FK11" s="364"/>
      <c r="FL11" s="365"/>
      <c r="FM11" s="363"/>
      <c r="FN11" s="364"/>
      <c r="FO11" s="364"/>
      <c r="FP11" s="364"/>
      <c r="FQ11" s="364"/>
      <c r="FR11" s="364"/>
      <c r="FS11" s="364"/>
      <c r="FU11" s="364"/>
      <c r="FV11" s="364"/>
      <c r="FW11" s="364"/>
      <c r="FY11" s="363"/>
      <c r="FZ11" s="364"/>
      <c r="GA11" s="365"/>
      <c r="GB11" s="363"/>
      <c r="GC11" s="364"/>
      <c r="GD11" s="364"/>
      <c r="GE11" s="364"/>
      <c r="GF11" s="364"/>
      <c r="GG11" s="364"/>
      <c r="GH11" s="364"/>
      <c r="GJ11" s="364"/>
      <c r="GK11" s="364"/>
      <c r="GL11" s="364"/>
      <c r="GN11" s="363"/>
      <c r="GO11" s="364"/>
      <c r="GP11" s="365"/>
      <c r="GQ11" s="363"/>
      <c r="GR11" s="364"/>
      <c r="GS11" s="364"/>
      <c r="GT11" s="364"/>
      <c r="GU11" s="364"/>
      <c r="GV11" s="364"/>
      <c r="GW11" s="364"/>
      <c r="GY11" s="364"/>
      <c r="GZ11" s="364"/>
      <c r="HA11" s="364"/>
      <c r="HC11" s="363"/>
      <c r="HD11" s="364"/>
      <c r="HE11" s="365"/>
      <c r="HF11" s="363"/>
      <c r="HG11" s="364"/>
      <c r="HH11" s="364"/>
      <c r="HI11" s="364"/>
      <c r="HJ11" s="364"/>
      <c r="HK11" s="364"/>
      <c r="HL11" s="364"/>
      <c r="HN11" s="364"/>
      <c r="HO11" s="364"/>
      <c r="HP11" s="364"/>
      <c r="HR11" s="363"/>
      <c r="HS11" s="364"/>
      <c r="HT11" s="365"/>
      <c r="HU11" s="363"/>
      <c r="HV11" s="364"/>
      <c r="HW11" s="364"/>
      <c r="HX11" s="364"/>
      <c r="HY11" s="364"/>
      <c r="HZ11" s="364"/>
      <c r="IA11" s="364"/>
      <c r="IC11" s="364"/>
      <c r="ID11" s="364"/>
      <c r="IE11" s="364"/>
      <c r="IG11" s="363"/>
      <c r="IH11" s="364"/>
      <c r="II11" s="365"/>
      <c r="IJ11" s="363"/>
      <c r="IK11" s="364"/>
      <c r="IL11" s="364"/>
      <c r="IM11" s="364"/>
      <c r="IN11" s="364"/>
      <c r="IO11" s="364"/>
      <c r="IP11" s="364"/>
      <c r="IR11" s="364"/>
      <c r="IS11" s="364"/>
      <c r="IT11" s="364"/>
      <c r="IV11" s="363"/>
    </row>
    <row r="12" spans="1:256" s="357" customFormat="1" ht="27.6" customHeight="1">
      <c r="A12" s="358" t="s">
        <v>146</v>
      </c>
      <c r="B12" s="353" t="s">
        <v>539</v>
      </c>
      <c r="C12" s="359">
        <v>24</v>
      </c>
      <c r="D12" s="360" t="s">
        <v>61</v>
      </c>
      <c r="E12" s="353"/>
      <c r="F12" s="351">
        <v>16</v>
      </c>
      <c r="G12" s="351">
        <v>3</v>
      </c>
      <c r="H12" s="351"/>
      <c r="I12" s="351">
        <v>2</v>
      </c>
      <c r="J12" s="351">
        <v>21</v>
      </c>
      <c r="K12" s="361"/>
      <c r="L12" s="353">
        <v>3401220</v>
      </c>
      <c r="M12" s="354">
        <f t="shared" si="0"/>
        <v>504</v>
      </c>
      <c r="N12" s="353"/>
      <c r="O12" s="362"/>
      <c r="P12" s="363"/>
      <c r="Q12" s="364"/>
      <c r="R12" s="365"/>
      <c r="S12" s="363"/>
      <c r="T12" s="364"/>
      <c r="U12" s="364"/>
      <c r="V12" s="364"/>
      <c r="W12" s="364"/>
      <c r="X12" s="364"/>
      <c r="Y12" s="364"/>
      <c r="AA12" s="364"/>
      <c r="AB12" s="364"/>
      <c r="AC12" s="364"/>
      <c r="AE12" s="363"/>
      <c r="AF12" s="364"/>
      <c r="AG12" s="365"/>
      <c r="AH12" s="363"/>
      <c r="AI12" s="364"/>
      <c r="AJ12" s="364"/>
      <c r="AK12" s="364"/>
      <c r="AL12" s="364"/>
      <c r="AM12" s="364"/>
      <c r="AN12" s="364"/>
      <c r="AP12" s="364"/>
      <c r="AQ12" s="364"/>
      <c r="AR12" s="364"/>
      <c r="AT12" s="363"/>
      <c r="AU12" s="364"/>
      <c r="AV12" s="365"/>
      <c r="AW12" s="363"/>
      <c r="AX12" s="364"/>
      <c r="AY12" s="364"/>
      <c r="AZ12" s="364"/>
      <c r="BA12" s="364"/>
      <c r="BB12" s="364"/>
      <c r="BC12" s="364"/>
      <c r="BE12" s="364"/>
      <c r="BF12" s="364"/>
      <c r="BG12" s="364"/>
      <c r="BI12" s="363"/>
      <c r="BJ12" s="364"/>
      <c r="BK12" s="365"/>
      <c r="BL12" s="363"/>
      <c r="BM12" s="364"/>
      <c r="BN12" s="364"/>
      <c r="BO12" s="364"/>
      <c r="BP12" s="364"/>
      <c r="BQ12" s="364"/>
      <c r="BR12" s="364"/>
      <c r="BT12" s="364"/>
      <c r="BU12" s="364"/>
      <c r="BV12" s="364"/>
      <c r="BX12" s="363"/>
      <c r="BY12" s="364"/>
      <c r="BZ12" s="365"/>
      <c r="CA12" s="363"/>
      <c r="CB12" s="364"/>
      <c r="CC12" s="364"/>
      <c r="CD12" s="364"/>
      <c r="CE12" s="364"/>
      <c r="CF12" s="364"/>
      <c r="CG12" s="364"/>
      <c r="CI12" s="364"/>
      <c r="CJ12" s="364"/>
      <c r="CK12" s="364"/>
      <c r="CM12" s="363"/>
      <c r="CN12" s="364"/>
      <c r="CO12" s="365"/>
      <c r="CP12" s="363"/>
      <c r="CQ12" s="364"/>
      <c r="CR12" s="364"/>
      <c r="CS12" s="364"/>
      <c r="CT12" s="364"/>
      <c r="CU12" s="364"/>
      <c r="CV12" s="364"/>
      <c r="CX12" s="364"/>
      <c r="CY12" s="364"/>
      <c r="CZ12" s="364"/>
      <c r="DB12" s="363"/>
      <c r="DC12" s="364"/>
      <c r="DD12" s="365"/>
      <c r="DE12" s="363"/>
      <c r="DF12" s="364"/>
      <c r="DG12" s="364"/>
      <c r="DH12" s="364"/>
      <c r="DI12" s="364"/>
      <c r="DJ12" s="364"/>
      <c r="DK12" s="364"/>
      <c r="DM12" s="364"/>
      <c r="DN12" s="364"/>
      <c r="DO12" s="364"/>
      <c r="DQ12" s="363"/>
      <c r="DR12" s="364"/>
      <c r="DS12" s="365"/>
      <c r="DT12" s="363"/>
      <c r="DU12" s="364"/>
      <c r="DV12" s="364"/>
      <c r="DW12" s="364"/>
      <c r="DX12" s="364"/>
      <c r="DY12" s="364"/>
      <c r="DZ12" s="364"/>
      <c r="EB12" s="364"/>
      <c r="EC12" s="364"/>
      <c r="ED12" s="364"/>
      <c r="EF12" s="363"/>
      <c r="EG12" s="364"/>
      <c r="EH12" s="365"/>
      <c r="EI12" s="363"/>
      <c r="EJ12" s="364"/>
      <c r="EK12" s="364"/>
      <c r="EL12" s="364"/>
      <c r="EM12" s="364"/>
      <c r="EN12" s="364"/>
      <c r="EO12" s="364"/>
      <c r="EQ12" s="364"/>
      <c r="ER12" s="364"/>
      <c r="ES12" s="364"/>
      <c r="EU12" s="363"/>
      <c r="EV12" s="364"/>
      <c r="EW12" s="365"/>
      <c r="EX12" s="363"/>
      <c r="EY12" s="364"/>
      <c r="EZ12" s="364"/>
      <c r="FA12" s="364"/>
      <c r="FB12" s="364"/>
      <c r="FC12" s="364"/>
      <c r="FD12" s="364"/>
      <c r="FF12" s="364"/>
      <c r="FG12" s="364"/>
      <c r="FH12" s="364"/>
      <c r="FJ12" s="363"/>
      <c r="FK12" s="364"/>
      <c r="FL12" s="365"/>
      <c r="FM12" s="363"/>
      <c r="FN12" s="364"/>
      <c r="FO12" s="364"/>
      <c r="FP12" s="364"/>
      <c r="FQ12" s="364"/>
      <c r="FR12" s="364"/>
      <c r="FS12" s="364"/>
      <c r="FU12" s="364"/>
      <c r="FV12" s="364"/>
      <c r="FW12" s="364"/>
      <c r="FY12" s="363"/>
      <c r="FZ12" s="364"/>
      <c r="GA12" s="365"/>
      <c r="GB12" s="363"/>
      <c r="GC12" s="364"/>
      <c r="GD12" s="364"/>
      <c r="GE12" s="364"/>
      <c r="GF12" s="364"/>
      <c r="GG12" s="364"/>
      <c r="GH12" s="364"/>
      <c r="GJ12" s="364"/>
      <c r="GK12" s="364"/>
      <c r="GL12" s="364"/>
      <c r="GN12" s="363"/>
      <c r="GO12" s="364"/>
      <c r="GP12" s="365"/>
      <c r="GQ12" s="363"/>
      <c r="GR12" s="364"/>
      <c r="GS12" s="364"/>
      <c r="GT12" s="364"/>
      <c r="GU12" s="364"/>
      <c r="GV12" s="364"/>
      <c r="GW12" s="364"/>
      <c r="GY12" s="364"/>
      <c r="GZ12" s="364"/>
      <c r="HA12" s="364"/>
      <c r="HC12" s="363"/>
      <c r="HD12" s="364"/>
      <c r="HE12" s="365"/>
      <c r="HF12" s="363"/>
      <c r="HG12" s="364"/>
      <c r="HH12" s="364"/>
      <c r="HI12" s="364"/>
      <c r="HJ12" s="364"/>
      <c r="HK12" s="364"/>
      <c r="HL12" s="364"/>
      <c r="HN12" s="364"/>
      <c r="HO12" s="364"/>
      <c r="HP12" s="364"/>
      <c r="HR12" s="363"/>
      <c r="HS12" s="364"/>
      <c r="HT12" s="365"/>
      <c r="HU12" s="363"/>
      <c r="HV12" s="364"/>
      <c r="HW12" s="364"/>
      <c r="HX12" s="364"/>
      <c r="HY12" s="364"/>
      <c r="HZ12" s="364"/>
      <c r="IA12" s="364"/>
      <c r="IC12" s="364"/>
      <c r="ID12" s="364"/>
      <c r="IE12" s="364"/>
      <c r="IG12" s="363"/>
      <c r="IH12" s="364"/>
      <c r="II12" s="365"/>
      <c r="IJ12" s="363"/>
      <c r="IK12" s="364"/>
      <c r="IL12" s="364"/>
      <c r="IM12" s="364"/>
      <c r="IN12" s="364"/>
      <c r="IO12" s="364"/>
      <c r="IP12" s="364"/>
      <c r="IR12" s="364"/>
      <c r="IS12" s="364"/>
      <c r="IT12" s="364"/>
      <c r="IV12" s="363"/>
    </row>
    <row r="13" spans="1:256" s="357" customFormat="1" ht="27.6" customHeight="1">
      <c r="A13" s="358" t="s">
        <v>146</v>
      </c>
      <c r="B13" s="353" t="s">
        <v>540</v>
      </c>
      <c r="C13" s="359">
        <v>20</v>
      </c>
      <c r="D13" s="360" t="s">
        <v>58</v>
      </c>
      <c r="E13" s="353"/>
      <c r="F13" s="351">
        <v>16</v>
      </c>
      <c r="G13" s="351">
        <v>3</v>
      </c>
      <c r="H13" s="351"/>
      <c r="I13" s="351">
        <v>2</v>
      </c>
      <c r="J13" s="351">
        <v>21</v>
      </c>
      <c r="K13" s="361"/>
      <c r="L13" s="353">
        <v>3401220</v>
      </c>
      <c r="M13" s="354">
        <f t="shared" si="0"/>
        <v>420</v>
      </c>
      <c r="N13" s="353"/>
      <c r="O13" s="362"/>
      <c r="P13" s="363"/>
      <c r="Q13" s="364"/>
      <c r="R13" s="365"/>
      <c r="S13" s="363"/>
      <c r="T13" s="364"/>
      <c r="U13" s="364"/>
      <c r="V13" s="364"/>
      <c r="W13" s="364"/>
      <c r="X13" s="364"/>
      <c r="Y13" s="364"/>
      <c r="AA13" s="364"/>
      <c r="AB13" s="364"/>
      <c r="AC13" s="364"/>
      <c r="AE13" s="363"/>
      <c r="AF13" s="364"/>
      <c r="AG13" s="365"/>
      <c r="AH13" s="363"/>
      <c r="AI13" s="364"/>
      <c r="AJ13" s="364"/>
      <c r="AK13" s="364"/>
      <c r="AL13" s="364"/>
      <c r="AM13" s="364"/>
      <c r="AN13" s="364"/>
      <c r="AP13" s="364"/>
      <c r="AQ13" s="364"/>
      <c r="AR13" s="364"/>
      <c r="AT13" s="363"/>
      <c r="AU13" s="364"/>
      <c r="AV13" s="365"/>
      <c r="AW13" s="363"/>
      <c r="AX13" s="364"/>
      <c r="AY13" s="364"/>
      <c r="AZ13" s="364"/>
      <c r="BA13" s="364"/>
      <c r="BB13" s="364"/>
      <c r="BC13" s="364"/>
      <c r="BE13" s="364"/>
      <c r="BF13" s="364"/>
      <c r="BG13" s="364"/>
      <c r="BI13" s="363"/>
      <c r="BJ13" s="364"/>
      <c r="BK13" s="365"/>
      <c r="BL13" s="363"/>
      <c r="BM13" s="364"/>
      <c r="BN13" s="364"/>
      <c r="BO13" s="364"/>
      <c r="BP13" s="364"/>
      <c r="BQ13" s="364"/>
      <c r="BR13" s="364"/>
      <c r="BT13" s="364"/>
      <c r="BU13" s="364"/>
      <c r="BV13" s="364"/>
      <c r="BX13" s="363"/>
      <c r="BY13" s="364"/>
      <c r="BZ13" s="365"/>
      <c r="CA13" s="363"/>
      <c r="CB13" s="364"/>
      <c r="CC13" s="364"/>
      <c r="CD13" s="364"/>
      <c r="CE13" s="364"/>
      <c r="CF13" s="364"/>
      <c r="CG13" s="364"/>
      <c r="CI13" s="364"/>
      <c r="CJ13" s="364"/>
      <c r="CK13" s="364"/>
      <c r="CM13" s="363"/>
      <c r="CN13" s="364"/>
      <c r="CO13" s="365"/>
      <c r="CP13" s="363"/>
      <c r="CQ13" s="364"/>
      <c r="CR13" s="364"/>
      <c r="CS13" s="364"/>
      <c r="CT13" s="364"/>
      <c r="CU13" s="364"/>
      <c r="CV13" s="364"/>
      <c r="CX13" s="364"/>
      <c r="CY13" s="364"/>
      <c r="CZ13" s="364"/>
      <c r="DB13" s="363"/>
      <c r="DC13" s="364"/>
      <c r="DD13" s="365"/>
      <c r="DE13" s="363"/>
      <c r="DF13" s="364"/>
      <c r="DG13" s="364"/>
      <c r="DH13" s="364"/>
      <c r="DI13" s="364"/>
      <c r="DJ13" s="364"/>
      <c r="DK13" s="364"/>
      <c r="DM13" s="364"/>
      <c r="DN13" s="364"/>
      <c r="DO13" s="364"/>
      <c r="DQ13" s="363"/>
      <c r="DR13" s="364"/>
      <c r="DS13" s="365"/>
      <c r="DT13" s="363"/>
      <c r="DU13" s="364"/>
      <c r="DV13" s="364"/>
      <c r="DW13" s="364"/>
      <c r="DX13" s="364"/>
      <c r="DY13" s="364"/>
      <c r="DZ13" s="364"/>
      <c r="EB13" s="364"/>
      <c r="EC13" s="364"/>
      <c r="ED13" s="364"/>
      <c r="EF13" s="363"/>
      <c r="EG13" s="364"/>
      <c r="EH13" s="365"/>
      <c r="EI13" s="363"/>
      <c r="EJ13" s="364"/>
      <c r="EK13" s="364"/>
      <c r="EL13" s="364"/>
      <c r="EM13" s="364"/>
      <c r="EN13" s="364"/>
      <c r="EO13" s="364"/>
      <c r="EQ13" s="364"/>
      <c r="ER13" s="364"/>
      <c r="ES13" s="364"/>
      <c r="EU13" s="363"/>
      <c r="EV13" s="364"/>
      <c r="EW13" s="365"/>
      <c r="EX13" s="363"/>
      <c r="EY13" s="364"/>
      <c r="EZ13" s="364"/>
      <c r="FA13" s="364"/>
      <c r="FB13" s="364"/>
      <c r="FC13" s="364"/>
      <c r="FD13" s="364"/>
      <c r="FF13" s="364"/>
      <c r="FG13" s="364"/>
      <c r="FH13" s="364"/>
      <c r="FJ13" s="363"/>
      <c r="FK13" s="364"/>
      <c r="FL13" s="365"/>
      <c r="FM13" s="363"/>
      <c r="FN13" s="364"/>
      <c r="FO13" s="364"/>
      <c r="FP13" s="364"/>
      <c r="FQ13" s="364"/>
      <c r="FR13" s="364"/>
      <c r="FS13" s="364"/>
      <c r="FU13" s="364"/>
      <c r="FV13" s="364"/>
      <c r="FW13" s="364"/>
      <c r="FY13" s="363"/>
      <c r="FZ13" s="364"/>
      <c r="GA13" s="365"/>
      <c r="GB13" s="363"/>
      <c r="GC13" s="364"/>
      <c r="GD13" s="364"/>
      <c r="GE13" s="364"/>
      <c r="GF13" s="364"/>
      <c r="GG13" s="364"/>
      <c r="GH13" s="364"/>
      <c r="GJ13" s="364"/>
      <c r="GK13" s="364"/>
      <c r="GL13" s="364"/>
      <c r="GN13" s="363"/>
      <c r="GO13" s="364"/>
      <c r="GP13" s="365"/>
      <c r="GQ13" s="363"/>
      <c r="GR13" s="364"/>
      <c r="GS13" s="364"/>
      <c r="GT13" s="364"/>
      <c r="GU13" s="364"/>
      <c r="GV13" s="364"/>
      <c r="GW13" s="364"/>
      <c r="GY13" s="364"/>
      <c r="GZ13" s="364"/>
      <c r="HA13" s="364"/>
      <c r="HC13" s="363"/>
      <c r="HD13" s="364"/>
      <c r="HE13" s="365"/>
      <c r="HF13" s="363"/>
      <c r="HG13" s="364"/>
      <c r="HH13" s="364"/>
      <c r="HI13" s="364"/>
      <c r="HJ13" s="364"/>
      <c r="HK13" s="364"/>
      <c r="HL13" s="364"/>
      <c r="HN13" s="364"/>
      <c r="HO13" s="364"/>
      <c r="HP13" s="364"/>
      <c r="HR13" s="363"/>
      <c r="HS13" s="364"/>
      <c r="HT13" s="365"/>
      <c r="HU13" s="363"/>
      <c r="HV13" s="364"/>
      <c r="HW13" s="364"/>
      <c r="HX13" s="364"/>
      <c r="HY13" s="364"/>
      <c r="HZ13" s="364"/>
      <c r="IA13" s="364"/>
      <c r="IC13" s="364"/>
      <c r="ID13" s="364"/>
      <c r="IE13" s="364"/>
      <c r="IG13" s="363"/>
      <c r="IH13" s="364"/>
      <c r="II13" s="365"/>
      <c r="IJ13" s="363"/>
      <c r="IK13" s="364"/>
      <c r="IL13" s="364"/>
      <c r="IM13" s="364"/>
      <c r="IN13" s="364"/>
      <c r="IO13" s="364"/>
      <c r="IP13" s="364"/>
      <c r="IR13" s="364"/>
      <c r="IS13" s="364"/>
      <c r="IT13" s="364"/>
      <c r="IV13" s="363"/>
    </row>
    <row r="14" spans="1:256" s="357" customFormat="1" ht="27.6" customHeight="1">
      <c r="A14" s="358" t="s">
        <v>146</v>
      </c>
      <c r="B14" s="353" t="s">
        <v>541</v>
      </c>
      <c r="C14" s="359">
        <v>24</v>
      </c>
      <c r="D14" s="360" t="s">
        <v>61</v>
      </c>
      <c r="E14" s="353"/>
      <c r="F14" s="351">
        <v>16</v>
      </c>
      <c r="G14" s="351">
        <v>3</v>
      </c>
      <c r="H14" s="351"/>
      <c r="I14" s="351">
        <v>2</v>
      </c>
      <c r="J14" s="351">
        <v>21</v>
      </c>
      <c r="K14" s="361"/>
      <c r="L14" s="353">
        <v>3401220</v>
      </c>
      <c r="M14" s="354">
        <f t="shared" si="0"/>
        <v>504</v>
      </c>
      <c r="N14" s="353"/>
      <c r="O14" s="362"/>
      <c r="P14" s="363"/>
      <c r="Q14" s="364"/>
      <c r="R14" s="365"/>
      <c r="S14" s="363"/>
      <c r="T14" s="364"/>
      <c r="U14" s="364"/>
      <c r="V14" s="364"/>
      <c r="W14" s="364"/>
      <c r="X14" s="364"/>
      <c r="Y14" s="364"/>
      <c r="AA14" s="364"/>
      <c r="AB14" s="364"/>
      <c r="AC14" s="364"/>
      <c r="AE14" s="363"/>
      <c r="AF14" s="364"/>
      <c r="AG14" s="365"/>
      <c r="AH14" s="363"/>
      <c r="AI14" s="364"/>
      <c r="AJ14" s="364"/>
      <c r="AK14" s="364"/>
      <c r="AL14" s="364"/>
      <c r="AM14" s="364"/>
      <c r="AN14" s="364"/>
      <c r="AP14" s="364"/>
      <c r="AQ14" s="364"/>
      <c r="AR14" s="364"/>
      <c r="AT14" s="363"/>
      <c r="AU14" s="364"/>
      <c r="AV14" s="365"/>
      <c r="AW14" s="363"/>
      <c r="AX14" s="364"/>
      <c r="AY14" s="364"/>
      <c r="AZ14" s="364"/>
      <c r="BA14" s="364"/>
      <c r="BB14" s="364"/>
      <c r="BC14" s="364"/>
      <c r="BE14" s="364"/>
      <c r="BF14" s="364"/>
      <c r="BG14" s="364"/>
      <c r="BI14" s="363"/>
      <c r="BJ14" s="364"/>
      <c r="BK14" s="365"/>
      <c r="BL14" s="363"/>
      <c r="BM14" s="364"/>
      <c r="BN14" s="364"/>
      <c r="BO14" s="364"/>
      <c r="BP14" s="364"/>
      <c r="BQ14" s="364"/>
      <c r="BR14" s="364"/>
      <c r="BT14" s="364"/>
      <c r="BU14" s="364"/>
      <c r="BV14" s="364"/>
      <c r="BX14" s="363"/>
      <c r="BY14" s="364"/>
      <c r="BZ14" s="365"/>
      <c r="CA14" s="363"/>
      <c r="CB14" s="364"/>
      <c r="CC14" s="364"/>
      <c r="CD14" s="364"/>
      <c r="CE14" s="364"/>
      <c r="CF14" s="364"/>
      <c r="CG14" s="364"/>
      <c r="CI14" s="364"/>
      <c r="CJ14" s="364"/>
      <c r="CK14" s="364"/>
      <c r="CM14" s="363"/>
      <c r="CN14" s="364"/>
      <c r="CO14" s="365"/>
      <c r="CP14" s="363"/>
      <c r="CQ14" s="364"/>
      <c r="CR14" s="364"/>
      <c r="CS14" s="364"/>
      <c r="CT14" s="364"/>
      <c r="CU14" s="364"/>
      <c r="CV14" s="364"/>
      <c r="CX14" s="364"/>
      <c r="CY14" s="364"/>
      <c r="CZ14" s="364"/>
      <c r="DB14" s="363"/>
      <c r="DC14" s="364"/>
      <c r="DD14" s="365"/>
      <c r="DE14" s="363"/>
      <c r="DF14" s="364"/>
      <c r="DG14" s="364"/>
      <c r="DH14" s="364"/>
      <c r="DI14" s="364"/>
      <c r="DJ14" s="364"/>
      <c r="DK14" s="364"/>
      <c r="DM14" s="364"/>
      <c r="DN14" s="364"/>
      <c r="DO14" s="364"/>
      <c r="DQ14" s="363"/>
      <c r="DR14" s="364"/>
      <c r="DS14" s="365"/>
      <c r="DT14" s="363"/>
      <c r="DU14" s="364"/>
      <c r="DV14" s="364"/>
      <c r="DW14" s="364"/>
      <c r="DX14" s="364"/>
      <c r="DY14" s="364"/>
      <c r="DZ14" s="364"/>
      <c r="EB14" s="364"/>
      <c r="EC14" s="364"/>
      <c r="ED14" s="364"/>
      <c r="EF14" s="363"/>
      <c r="EG14" s="364"/>
      <c r="EH14" s="365"/>
      <c r="EI14" s="363"/>
      <c r="EJ14" s="364"/>
      <c r="EK14" s="364"/>
      <c r="EL14" s="364"/>
      <c r="EM14" s="364"/>
      <c r="EN14" s="364"/>
      <c r="EO14" s="364"/>
      <c r="EQ14" s="364"/>
      <c r="ER14" s="364"/>
      <c r="ES14" s="364"/>
      <c r="EU14" s="363"/>
      <c r="EV14" s="364"/>
      <c r="EW14" s="365"/>
      <c r="EX14" s="363"/>
      <c r="EY14" s="364"/>
      <c r="EZ14" s="364"/>
      <c r="FA14" s="364"/>
      <c r="FB14" s="364"/>
      <c r="FC14" s="364"/>
      <c r="FD14" s="364"/>
      <c r="FF14" s="364"/>
      <c r="FG14" s="364"/>
      <c r="FH14" s="364"/>
      <c r="FJ14" s="363"/>
      <c r="FK14" s="364"/>
      <c r="FL14" s="365"/>
      <c r="FM14" s="363"/>
      <c r="FN14" s="364"/>
      <c r="FO14" s="364"/>
      <c r="FP14" s="364"/>
      <c r="FQ14" s="364"/>
      <c r="FR14" s="364"/>
      <c r="FS14" s="364"/>
      <c r="FU14" s="364"/>
      <c r="FV14" s="364"/>
      <c r="FW14" s="364"/>
      <c r="FY14" s="363"/>
      <c r="FZ14" s="364"/>
      <c r="GA14" s="365"/>
      <c r="GB14" s="363"/>
      <c r="GC14" s="364"/>
      <c r="GD14" s="364"/>
      <c r="GE14" s="364"/>
      <c r="GF14" s="364"/>
      <c r="GG14" s="364"/>
      <c r="GH14" s="364"/>
      <c r="GJ14" s="364"/>
      <c r="GK14" s="364"/>
      <c r="GL14" s="364"/>
      <c r="GN14" s="363"/>
      <c r="GO14" s="364"/>
      <c r="GP14" s="365"/>
      <c r="GQ14" s="363"/>
      <c r="GR14" s="364"/>
      <c r="GS14" s="364"/>
      <c r="GT14" s="364"/>
      <c r="GU14" s="364"/>
      <c r="GV14" s="364"/>
      <c r="GW14" s="364"/>
      <c r="GY14" s="364"/>
      <c r="GZ14" s="364"/>
      <c r="HA14" s="364"/>
      <c r="HC14" s="363"/>
      <c r="HD14" s="364"/>
      <c r="HE14" s="365"/>
      <c r="HF14" s="363"/>
      <c r="HG14" s="364"/>
      <c r="HH14" s="364"/>
      <c r="HI14" s="364"/>
      <c r="HJ14" s="364"/>
      <c r="HK14" s="364"/>
      <c r="HL14" s="364"/>
      <c r="HN14" s="364"/>
      <c r="HO14" s="364"/>
      <c r="HP14" s="364"/>
      <c r="HR14" s="363"/>
      <c r="HS14" s="364"/>
      <c r="HT14" s="365"/>
      <c r="HU14" s="363"/>
      <c r="HV14" s="364"/>
      <c r="HW14" s="364"/>
      <c r="HX14" s="364"/>
      <c r="HY14" s="364"/>
      <c r="HZ14" s="364"/>
      <c r="IA14" s="364"/>
      <c r="IC14" s="364"/>
      <c r="ID14" s="364"/>
      <c r="IE14" s="364"/>
      <c r="IG14" s="363"/>
      <c r="IH14" s="364"/>
      <c r="II14" s="365"/>
      <c r="IJ14" s="363"/>
      <c r="IK14" s="364"/>
      <c r="IL14" s="364"/>
      <c r="IM14" s="364"/>
      <c r="IN14" s="364"/>
      <c r="IO14" s="364"/>
      <c r="IP14" s="364"/>
      <c r="IR14" s="364"/>
      <c r="IS14" s="364"/>
      <c r="IT14" s="364"/>
      <c r="IV14" s="363"/>
    </row>
    <row r="15" spans="1:256" s="357" customFormat="1" ht="27.6" customHeight="1">
      <c r="A15" s="358" t="s">
        <v>146</v>
      </c>
      <c r="B15" s="353" t="s">
        <v>542</v>
      </c>
      <c r="C15" s="359">
        <v>19</v>
      </c>
      <c r="D15" s="360" t="s">
        <v>61</v>
      </c>
      <c r="E15" s="353"/>
      <c r="F15" s="351">
        <v>16</v>
      </c>
      <c r="G15" s="351">
        <v>3</v>
      </c>
      <c r="H15" s="351"/>
      <c r="I15" s="351">
        <v>2</v>
      </c>
      <c r="J15" s="351">
        <v>21</v>
      </c>
      <c r="K15" s="361"/>
      <c r="L15" s="353">
        <v>3401220</v>
      </c>
      <c r="M15" s="354">
        <f t="shared" si="0"/>
        <v>399</v>
      </c>
      <c r="N15" s="353"/>
      <c r="O15" s="362"/>
      <c r="P15" s="363"/>
      <c r="Q15" s="364"/>
      <c r="R15" s="365"/>
      <c r="S15" s="363"/>
      <c r="T15" s="364"/>
      <c r="U15" s="364"/>
      <c r="V15" s="364"/>
      <c r="W15" s="364"/>
      <c r="X15" s="364"/>
      <c r="Y15" s="364"/>
      <c r="AA15" s="364"/>
      <c r="AB15" s="364"/>
      <c r="AC15" s="364"/>
      <c r="AE15" s="363"/>
      <c r="AF15" s="364"/>
      <c r="AG15" s="365"/>
      <c r="AH15" s="363"/>
      <c r="AI15" s="364"/>
      <c r="AJ15" s="364"/>
      <c r="AK15" s="364"/>
      <c r="AL15" s="364"/>
      <c r="AM15" s="364"/>
      <c r="AN15" s="364"/>
      <c r="AP15" s="364"/>
      <c r="AQ15" s="364"/>
      <c r="AR15" s="364"/>
      <c r="AT15" s="363"/>
      <c r="AU15" s="364"/>
      <c r="AV15" s="365"/>
      <c r="AW15" s="363"/>
      <c r="AX15" s="364"/>
      <c r="AY15" s="364"/>
      <c r="AZ15" s="364"/>
      <c r="BA15" s="364"/>
      <c r="BB15" s="364"/>
      <c r="BC15" s="364"/>
      <c r="BE15" s="364"/>
      <c r="BF15" s="364"/>
      <c r="BG15" s="364"/>
      <c r="BI15" s="363"/>
      <c r="BJ15" s="364"/>
      <c r="BK15" s="365"/>
      <c r="BL15" s="363"/>
      <c r="BM15" s="364"/>
      <c r="BN15" s="364"/>
      <c r="BO15" s="364"/>
      <c r="BP15" s="364"/>
      <c r="BQ15" s="364"/>
      <c r="BR15" s="364"/>
      <c r="BT15" s="364"/>
      <c r="BU15" s="364"/>
      <c r="BV15" s="364"/>
      <c r="BX15" s="363"/>
      <c r="BY15" s="364"/>
      <c r="BZ15" s="365"/>
      <c r="CA15" s="363"/>
      <c r="CB15" s="364"/>
      <c r="CC15" s="364"/>
      <c r="CD15" s="364"/>
      <c r="CE15" s="364"/>
      <c r="CF15" s="364"/>
      <c r="CG15" s="364"/>
      <c r="CI15" s="364"/>
      <c r="CJ15" s="364"/>
      <c r="CK15" s="364"/>
      <c r="CM15" s="363"/>
      <c r="CN15" s="364"/>
      <c r="CO15" s="365"/>
      <c r="CP15" s="363"/>
      <c r="CQ15" s="364"/>
      <c r="CR15" s="364"/>
      <c r="CS15" s="364"/>
      <c r="CT15" s="364"/>
      <c r="CU15" s="364"/>
      <c r="CV15" s="364"/>
      <c r="CX15" s="364"/>
      <c r="CY15" s="364"/>
      <c r="CZ15" s="364"/>
      <c r="DB15" s="363"/>
      <c r="DC15" s="364"/>
      <c r="DD15" s="365"/>
      <c r="DE15" s="363"/>
      <c r="DF15" s="364"/>
      <c r="DG15" s="364"/>
      <c r="DH15" s="364"/>
      <c r="DI15" s="364"/>
      <c r="DJ15" s="364"/>
      <c r="DK15" s="364"/>
      <c r="DM15" s="364"/>
      <c r="DN15" s="364"/>
      <c r="DO15" s="364"/>
      <c r="DQ15" s="363"/>
      <c r="DR15" s="364"/>
      <c r="DS15" s="365"/>
      <c r="DT15" s="363"/>
      <c r="DU15" s="364"/>
      <c r="DV15" s="364"/>
      <c r="DW15" s="364"/>
      <c r="DX15" s="364"/>
      <c r="DY15" s="364"/>
      <c r="DZ15" s="364"/>
      <c r="EB15" s="364"/>
      <c r="EC15" s="364"/>
      <c r="ED15" s="364"/>
      <c r="EF15" s="363"/>
      <c r="EG15" s="364"/>
      <c r="EH15" s="365"/>
      <c r="EI15" s="363"/>
      <c r="EJ15" s="364"/>
      <c r="EK15" s="364"/>
      <c r="EL15" s="364"/>
      <c r="EM15" s="364"/>
      <c r="EN15" s="364"/>
      <c r="EO15" s="364"/>
      <c r="EQ15" s="364"/>
      <c r="ER15" s="364"/>
      <c r="ES15" s="364"/>
      <c r="EU15" s="363"/>
      <c r="EV15" s="364"/>
      <c r="EW15" s="365"/>
      <c r="EX15" s="363"/>
      <c r="EY15" s="364"/>
      <c r="EZ15" s="364"/>
      <c r="FA15" s="364"/>
      <c r="FB15" s="364"/>
      <c r="FC15" s="364"/>
      <c r="FD15" s="364"/>
      <c r="FF15" s="364"/>
      <c r="FG15" s="364"/>
      <c r="FH15" s="364"/>
      <c r="FJ15" s="363"/>
      <c r="FK15" s="364"/>
      <c r="FL15" s="365"/>
      <c r="FM15" s="363"/>
      <c r="FN15" s="364"/>
      <c r="FO15" s="364"/>
      <c r="FP15" s="364"/>
      <c r="FQ15" s="364"/>
      <c r="FR15" s="364"/>
      <c r="FS15" s="364"/>
      <c r="FU15" s="364"/>
      <c r="FV15" s="364"/>
      <c r="FW15" s="364"/>
      <c r="FY15" s="363"/>
      <c r="FZ15" s="364"/>
      <c r="GA15" s="365"/>
      <c r="GB15" s="363"/>
      <c r="GC15" s="364"/>
      <c r="GD15" s="364"/>
      <c r="GE15" s="364"/>
      <c r="GF15" s="364"/>
      <c r="GG15" s="364"/>
      <c r="GH15" s="364"/>
      <c r="GJ15" s="364"/>
      <c r="GK15" s="364"/>
      <c r="GL15" s="364"/>
      <c r="GN15" s="363"/>
      <c r="GO15" s="364"/>
      <c r="GP15" s="365"/>
      <c r="GQ15" s="363"/>
      <c r="GR15" s="364"/>
      <c r="GS15" s="364"/>
      <c r="GT15" s="364"/>
      <c r="GU15" s="364"/>
      <c r="GV15" s="364"/>
      <c r="GW15" s="364"/>
      <c r="GY15" s="364"/>
      <c r="GZ15" s="364"/>
      <c r="HA15" s="364"/>
      <c r="HC15" s="363"/>
      <c r="HD15" s="364"/>
      <c r="HE15" s="365"/>
      <c r="HF15" s="363"/>
      <c r="HG15" s="364"/>
      <c r="HH15" s="364"/>
      <c r="HI15" s="364"/>
      <c r="HJ15" s="364"/>
      <c r="HK15" s="364"/>
      <c r="HL15" s="364"/>
      <c r="HN15" s="364"/>
      <c r="HO15" s="364"/>
      <c r="HP15" s="364"/>
      <c r="HR15" s="363"/>
      <c r="HS15" s="364"/>
      <c r="HT15" s="365"/>
      <c r="HU15" s="363"/>
      <c r="HV15" s="364"/>
      <c r="HW15" s="364"/>
      <c r="HX15" s="364"/>
      <c r="HY15" s="364"/>
      <c r="HZ15" s="364"/>
      <c r="IA15" s="364"/>
      <c r="IC15" s="364"/>
      <c r="ID15" s="364"/>
      <c r="IE15" s="364"/>
      <c r="IG15" s="363"/>
      <c r="IH15" s="364"/>
      <c r="II15" s="365"/>
      <c r="IJ15" s="363"/>
      <c r="IK15" s="364"/>
      <c r="IL15" s="364"/>
      <c r="IM15" s="364"/>
      <c r="IN15" s="364"/>
      <c r="IO15" s="364"/>
      <c r="IP15" s="364"/>
      <c r="IR15" s="364"/>
      <c r="IS15" s="364"/>
      <c r="IT15" s="364"/>
      <c r="IV15" s="363"/>
    </row>
    <row r="16" spans="1:256" s="357" customFormat="1" ht="27.6" customHeight="1">
      <c r="A16" s="358" t="s">
        <v>146</v>
      </c>
      <c r="B16" s="353" t="s">
        <v>543</v>
      </c>
      <c r="C16" s="359">
        <v>24</v>
      </c>
      <c r="D16" s="360" t="s">
        <v>544</v>
      </c>
      <c r="E16" s="353"/>
      <c r="F16" s="351">
        <v>16</v>
      </c>
      <c r="G16" s="351">
        <v>3</v>
      </c>
      <c r="H16" s="351"/>
      <c r="I16" s="351">
        <v>2</v>
      </c>
      <c r="J16" s="351">
        <v>21</v>
      </c>
      <c r="K16" s="361"/>
      <c r="L16" s="353">
        <v>3401220</v>
      </c>
      <c r="M16" s="354">
        <f t="shared" si="0"/>
        <v>504</v>
      </c>
      <c r="N16" s="353"/>
      <c r="O16" s="362"/>
      <c r="P16" s="363"/>
      <c r="Q16" s="364"/>
      <c r="R16" s="365"/>
      <c r="S16" s="363"/>
      <c r="T16" s="364"/>
      <c r="U16" s="364"/>
      <c r="V16" s="364"/>
      <c r="W16" s="364"/>
      <c r="X16" s="364"/>
      <c r="Y16" s="364"/>
      <c r="AA16" s="364"/>
      <c r="AB16" s="364"/>
      <c r="AC16" s="364"/>
      <c r="AE16" s="363"/>
      <c r="AF16" s="364"/>
      <c r="AG16" s="365"/>
      <c r="AH16" s="363"/>
      <c r="AI16" s="364"/>
      <c r="AJ16" s="364"/>
      <c r="AK16" s="364"/>
      <c r="AL16" s="364"/>
      <c r="AM16" s="364"/>
      <c r="AN16" s="364"/>
      <c r="AP16" s="364"/>
      <c r="AQ16" s="364"/>
      <c r="AR16" s="364"/>
      <c r="AT16" s="363"/>
      <c r="AU16" s="364"/>
      <c r="AV16" s="365"/>
      <c r="AW16" s="363"/>
      <c r="AX16" s="364"/>
      <c r="AY16" s="364"/>
      <c r="AZ16" s="364"/>
      <c r="BA16" s="364"/>
      <c r="BB16" s="364"/>
      <c r="BC16" s="364"/>
      <c r="BE16" s="364"/>
      <c r="BF16" s="364"/>
      <c r="BG16" s="364"/>
      <c r="BI16" s="363"/>
      <c r="BJ16" s="364"/>
      <c r="BK16" s="365"/>
      <c r="BL16" s="363"/>
      <c r="BM16" s="364"/>
      <c r="BN16" s="364"/>
      <c r="BO16" s="364"/>
      <c r="BP16" s="364"/>
      <c r="BQ16" s="364"/>
      <c r="BR16" s="364"/>
      <c r="BT16" s="364"/>
      <c r="BU16" s="364"/>
      <c r="BV16" s="364"/>
      <c r="BX16" s="363"/>
      <c r="BY16" s="364"/>
      <c r="BZ16" s="365"/>
      <c r="CA16" s="363"/>
      <c r="CB16" s="364"/>
      <c r="CC16" s="364"/>
      <c r="CD16" s="364"/>
      <c r="CE16" s="364"/>
      <c r="CF16" s="364"/>
      <c r="CG16" s="364"/>
      <c r="CI16" s="364"/>
      <c r="CJ16" s="364"/>
      <c r="CK16" s="364"/>
      <c r="CM16" s="363"/>
      <c r="CN16" s="364"/>
      <c r="CO16" s="365"/>
      <c r="CP16" s="363"/>
      <c r="CQ16" s="364"/>
      <c r="CR16" s="364"/>
      <c r="CS16" s="364"/>
      <c r="CT16" s="364"/>
      <c r="CU16" s="364"/>
      <c r="CV16" s="364"/>
      <c r="CX16" s="364"/>
      <c r="CY16" s="364"/>
      <c r="CZ16" s="364"/>
      <c r="DB16" s="363"/>
      <c r="DC16" s="364"/>
      <c r="DD16" s="365"/>
      <c r="DE16" s="363"/>
      <c r="DF16" s="364"/>
      <c r="DG16" s="364"/>
      <c r="DH16" s="364"/>
      <c r="DI16" s="364"/>
      <c r="DJ16" s="364"/>
      <c r="DK16" s="364"/>
      <c r="DM16" s="364"/>
      <c r="DN16" s="364"/>
      <c r="DO16" s="364"/>
      <c r="DQ16" s="363"/>
      <c r="DR16" s="364"/>
      <c r="DS16" s="365"/>
      <c r="DT16" s="363"/>
      <c r="DU16" s="364"/>
      <c r="DV16" s="364"/>
      <c r="DW16" s="364"/>
      <c r="DX16" s="364"/>
      <c r="DY16" s="364"/>
      <c r="DZ16" s="364"/>
      <c r="EB16" s="364"/>
      <c r="EC16" s="364"/>
      <c r="ED16" s="364"/>
      <c r="EF16" s="363"/>
      <c r="EG16" s="364"/>
      <c r="EH16" s="365"/>
      <c r="EI16" s="363"/>
      <c r="EJ16" s="364"/>
      <c r="EK16" s="364"/>
      <c r="EL16" s="364"/>
      <c r="EM16" s="364"/>
      <c r="EN16" s="364"/>
      <c r="EO16" s="364"/>
      <c r="EQ16" s="364"/>
      <c r="ER16" s="364"/>
      <c r="ES16" s="364"/>
      <c r="EU16" s="363"/>
      <c r="EV16" s="364"/>
      <c r="EW16" s="365"/>
      <c r="EX16" s="363"/>
      <c r="EY16" s="364"/>
      <c r="EZ16" s="364"/>
      <c r="FA16" s="364"/>
      <c r="FB16" s="364"/>
      <c r="FC16" s="364"/>
      <c r="FD16" s="364"/>
      <c r="FF16" s="364"/>
      <c r="FG16" s="364"/>
      <c r="FH16" s="364"/>
      <c r="FJ16" s="363"/>
      <c r="FK16" s="364"/>
      <c r="FL16" s="365"/>
      <c r="FM16" s="363"/>
      <c r="FN16" s="364"/>
      <c r="FO16" s="364"/>
      <c r="FP16" s="364"/>
      <c r="FQ16" s="364"/>
      <c r="FR16" s="364"/>
      <c r="FS16" s="364"/>
      <c r="FU16" s="364"/>
      <c r="FV16" s="364"/>
      <c r="FW16" s="364"/>
      <c r="FY16" s="363"/>
      <c r="FZ16" s="364"/>
      <c r="GA16" s="365"/>
      <c r="GB16" s="363"/>
      <c r="GC16" s="364"/>
      <c r="GD16" s="364"/>
      <c r="GE16" s="364"/>
      <c r="GF16" s="364"/>
      <c r="GG16" s="364"/>
      <c r="GH16" s="364"/>
      <c r="GJ16" s="364"/>
      <c r="GK16" s="364"/>
      <c r="GL16" s="364"/>
      <c r="GN16" s="363"/>
      <c r="GO16" s="364"/>
      <c r="GP16" s="365"/>
      <c r="GQ16" s="363"/>
      <c r="GR16" s="364"/>
      <c r="GS16" s="364"/>
      <c r="GT16" s="364"/>
      <c r="GU16" s="364"/>
      <c r="GV16" s="364"/>
      <c r="GW16" s="364"/>
      <c r="GY16" s="364"/>
      <c r="GZ16" s="364"/>
      <c r="HA16" s="364"/>
      <c r="HC16" s="363"/>
      <c r="HD16" s="364"/>
      <c r="HE16" s="365"/>
      <c r="HF16" s="363"/>
      <c r="HG16" s="364"/>
      <c r="HH16" s="364"/>
      <c r="HI16" s="364"/>
      <c r="HJ16" s="364"/>
      <c r="HK16" s="364"/>
      <c r="HL16" s="364"/>
      <c r="HN16" s="364"/>
      <c r="HO16" s="364"/>
      <c r="HP16" s="364"/>
      <c r="HR16" s="363"/>
      <c r="HS16" s="364"/>
      <c r="HT16" s="365"/>
      <c r="HU16" s="363"/>
      <c r="HV16" s="364"/>
      <c r="HW16" s="364"/>
      <c r="HX16" s="364"/>
      <c r="HY16" s="364"/>
      <c r="HZ16" s="364"/>
      <c r="IA16" s="364"/>
      <c r="IC16" s="364"/>
      <c r="ID16" s="364"/>
      <c r="IE16" s="364"/>
      <c r="IG16" s="363"/>
      <c r="IH16" s="364"/>
      <c r="II16" s="365"/>
      <c r="IJ16" s="363"/>
      <c r="IK16" s="364"/>
      <c r="IL16" s="364"/>
      <c r="IM16" s="364"/>
      <c r="IN16" s="364"/>
      <c r="IO16" s="364"/>
      <c r="IP16" s="364"/>
      <c r="IR16" s="364"/>
      <c r="IS16" s="364"/>
      <c r="IT16" s="364"/>
      <c r="IV16" s="363"/>
    </row>
    <row r="17" spans="1:256" s="357" customFormat="1" ht="27.6" customHeight="1">
      <c r="A17" s="358" t="s">
        <v>146</v>
      </c>
      <c r="B17" s="353" t="s">
        <v>545</v>
      </c>
      <c r="C17" s="359">
        <v>16</v>
      </c>
      <c r="D17" s="360" t="s">
        <v>544</v>
      </c>
      <c r="E17" s="353"/>
      <c r="F17" s="351">
        <v>16</v>
      </c>
      <c r="G17" s="351">
        <v>3</v>
      </c>
      <c r="H17" s="351"/>
      <c r="I17" s="351">
        <v>2</v>
      </c>
      <c r="J17" s="351">
        <v>21</v>
      </c>
      <c r="K17" s="361"/>
      <c r="L17" s="353">
        <v>3401220</v>
      </c>
      <c r="M17" s="354">
        <f t="shared" si="0"/>
        <v>336</v>
      </c>
      <c r="N17" s="353"/>
      <c r="O17" s="362"/>
      <c r="P17" s="363"/>
      <c r="Q17" s="364"/>
      <c r="R17" s="365"/>
      <c r="S17" s="363"/>
      <c r="T17" s="364"/>
      <c r="U17" s="364"/>
      <c r="V17" s="364"/>
      <c r="W17" s="364"/>
      <c r="X17" s="364"/>
      <c r="Y17" s="364"/>
      <c r="AA17" s="364"/>
      <c r="AB17" s="364"/>
      <c r="AC17" s="364"/>
      <c r="AE17" s="363"/>
      <c r="AF17" s="364"/>
      <c r="AG17" s="365"/>
      <c r="AH17" s="363"/>
      <c r="AI17" s="364"/>
      <c r="AJ17" s="364"/>
      <c r="AK17" s="364"/>
      <c r="AL17" s="364"/>
      <c r="AM17" s="364"/>
      <c r="AN17" s="364"/>
      <c r="AP17" s="364"/>
      <c r="AQ17" s="364"/>
      <c r="AR17" s="364"/>
      <c r="AT17" s="363"/>
      <c r="AU17" s="364"/>
      <c r="AV17" s="365"/>
      <c r="AW17" s="363"/>
      <c r="AX17" s="364"/>
      <c r="AY17" s="364"/>
      <c r="AZ17" s="364"/>
      <c r="BA17" s="364"/>
      <c r="BB17" s="364"/>
      <c r="BC17" s="364"/>
      <c r="BE17" s="364"/>
      <c r="BF17" s="364"/>
      <c r="BG17" s="364"/>
      <c r="BI17" s="363"/>
      <c r="BJ17" s="364"/>
      <c r="BK17" s="365"/>
      <c r="BL17" s="363"/>
      <c r="BM17" s="364"/>
      <c r="BN17" s="364"/>
      <c r="BO17" s="364"/>
      <c r="BP17" s="364"/>
      <c r="BQ17" s="364"/>
      <c r="BR17" s="364"/>
      <c r="BT17" s="364"/>
      <c r="BU17" s="364"/>
      <c r="BV17" s="364"/>
      <c r="BX17" s="363"/>
      <c r="BY17" s="364"/>
      <c r="BZ17" s="365"/>
      <c r="CA17" s="363"/>
      <c r="CB17" s="364"/>
      <c r="CC17" s="364"/>
      <c r="CD17" s="364"/>
      <c r="CE17" s="364"/>
      <c r="CF17" s="364"/>
      <c r="CG17" s="364"/>
      <c r="CI17" s="364"/>
      <c r="CJ17" s="364"/>
      <c r="CK17" s="364"/>
      <c r="CM17" s="363"/>
      <c r="CN17" s="364"/>
      <c r="CO17" s="365"/>
      <c r="CP17" s="363"/>
      <c r="CQ17" s="364"/>
      <c r="CR17" s="364"/>
      <c r="CS17" s="364"/>
      <c r="CT17" s="364"/>
      <c r="CU17" s="364"/>
      <c r="CV17" s="364"/>
      <c r="CX17" s="364"/>
      <c r="CY17" s="364"/>
      <c r="CZ17" s="364"/>
      <c r="DB17" s="363"/>
      <c r="DC17" s="364"/>
      <c r="DD17" s="365"/>
      <c r="DE17" s="363"/>
      <c r="DF17" s="364"/>
      <c r="DG17" s="364"/>
      <c r="DH17" s="364"/>
      <c r="DI17" s="364"/>
      <c r="DJ17" s="364"/>
      <c r="DK17" s="364"/>
      <c r="DM17" s="364"/>
      <c r="DN17" s="364"/>
      <c r="DO17" s="364"/>
      <c r="DQ17" s="363"/>
      <c r="DR17" s="364"/>
      <c r="DS17" s="365"/>
      <c r="DT17" s="363"/>
      <c r="DU17" s="364"/>
      <c r="DV17" s="364"/>
      <c r="DW17" s="364"/>
      <c r="DX17" s="364"/>
      <c r="DY17" s="364"/>
      <c r="DZ17" s="364"/>
      <c r="EB17" s="364"/>
      <c r="EC17" s="364"/>
      <c r="ED17" s="364"/>
      <c r="EF17" s="363"/>
      <c r="EG17" s="364"/>
      <c r="EH17" s="365"/>
      <c r="EI17" s="363"/>
      <c r="EJ17" s="364"/>
      <c r="EK17" s="364"/>
      <c r="EL17" s="364"/>
      <c r="EM17" s="364"/>
      <c r="EN17" s="364"/>
      <c r="EO17" s="364"/>
      <c r="EQ17" s="364"/>
      <c r="ER17" s="364"/>
      <c r="ES17" s="364"/>
      <c r="EU17" s="363"/>
      <c r="EV17" s="364"/>
      <c r="EW17" s="365"/>
      <c r="EX17" s="363"/>
      <c r="EY17" s="364"/>
      <c r="EZ17" s="364"/>
      <c r="FA17" s="364"/>
      <c r="FB17" s="364"/>
      <c r="FC17" s="364"/>
      <c r="FD17" s="364"/>
      <c r="FF17" s="364"/>
      <c r="FG17" s="364"/>
      <c r="FH17" s="364"/>
      <c r="FJ17" s="363"/>
      <c r="FK17" s="364"/>
      <c r="FL17" s="365"/>
      <c r="FM17" s="363"/>
      <c r="FN17" s="364"/>
      <c r="FO17" s="364"/>
      <c r="FP17" s="364"/>
      <c r="FQ17" s="364"/>
      <c r="FR17" s="364"/>
      <c r="FS17" s="364"/>
      <c r="FU17" s="364"/>
      <c r="FV17" s="364"/>
      <c r="FW17" s="364"/>
      <c r="FY17" s="363"/>
      <c r="FZ17" s="364"/>
      <c r="GA17" s="365"/>
      <c r="GB17" s="363"/>
      <c r="GC17" s="364"/>
      <c r="GD17" s="364"/>
      <c r="GE17" s="364"/>
      <c r="GF17" s="364"/>
      <c r="GG17" s="364"/>
      <c r="GH17" s="364"/>
      <c r="GJ17" s="364"/>
      <c r="GK17" s="364"/>
      <c r="GL17" s="364"/>
      <c r="GN17" s="363"/>
      <c r="GO17" s="364"/>
      <c r="GP17" s="365"/>
      <c r="GQ17" s="363"/>
      <c r="GR17" s="364"/>
      <c r="GS17" s="364"/>
      <c r="GT17" s="364"/>
      <c r="GU17" s="364"/>
      <c r="GV17" s="364"/>
      <c r="GW17" s="364"/>
      <c r="GY17" s="364"/>
      <c r="GZ17" s="364"/>
      <c r="HA17" s="364"/>
      <c r="HC17" s="363"/>
      <c r="HD17" s="364"/>
      <c r="HE17" s="365"/>
      <c r="HF17" s="363"/>
      <c r="HG17" s="364"/>
      <c r="HH17" s="364"/>
      <c r="HI17" s="364"/>
      <c r="HJ17" s="364"/>
      <c r="HK17" s="364"/>
      <c r="HL17" s="364"/>
      <c r="HN17" s="364"/>
      <c r="HO17" s="364"/>
      <c r="HP17" s="364"/>
      <c r="HR17" s="363"/>
      <c r="HS17" s="364"/>
      <c r="HT17" s="365"/>
      <c r="HU17" s="363"/>
      <c r="HV17" s="364"/>
      <c r="HW17" s="364"/>
      <c r="HX17" s="364"/>
      <c r="HY17" s="364"/>
      <c r="HZ17" s="364"/>
      <c r="IA17" s="364"/>
      <c r="IC17" s="364"/>
      <c r="ID17" s="364"/>
      <c r="IE17" s="364"/>
      <c r="IG17" s="363"/>
      <c r="IH17" s="364"/>
      <c r="II17" s="365"/>
      <c r="IJ17" s="363"/>
      <c r="IK17" s="364"/>
      <c r="IL17" s="364"/>
      <c r="IM17" s="364"/>
      <c r="IN17" s="364"/>
      <c r="IO17" s="364"/>
      <c r="IP17" s="364"/>
      <c r="IR17" s="364"/>
      <c r="IS17" s="364"/>
      <c r="IT17" s="364"/>
      <c r="IV17" s="363"/>
    </row>
    <row r="18" spans="1:256" s="357" customFormat="1" ht="27.6" customHeight="1">
      <c r="A18" s="358" t="s">
        <v>146</v>
      </c>
      <c r="B18" s="353" t="s">
        <v>546</v>
      </c>
      <c r="C18" s="359">
        <v>20</v>
      </c>
      <c r="D18" s="360" t="s">
        <v>61</v>
      </c>
      <c r="E18" s="353"/>
      <c r="F18" s="351">
        <v>16</v>
      </c>
      <c r="G18" s="351">
        <v>3</v>
      </c>
      <c r="H18" s="351"/>
      <c r="I18" s="351">
        <v>2</v>
      </c>
      <c r="J18" s="351">
        <v>21</v>
      </c>
      <c r="K18" s="361"/>
      <c r="L18" s="353">
        <v>3401220</v>
      </c>
      <c r="M18" s="354">
        <f t="shared" si="0"/>
        <v>420</v>
      </c>
      <c r="N18" s="353"/>
      <c r="O18" s="362"/>
      <c r="P18" s="363"/>
      <c r="Q18" s="364"/>
      <c r="R18" s="365"/>
      <c r="S18" s="363"/>
      <c r="T18" s="364"/>
      <c r="U18" s="364"/>
      <c r="V18" s="364"/>
      <c r="W18" s="364"/>
      <c r="X18" s="364"/>
      <c r="Y18" s="364"/>
      <c r="AA18" s="364"/>
      <c r="AB18" s="364"/>
      <c r="AC18" s="364"/>
      <c r="AE18" s="363"/>
      <c r="AF18" s="364"/>
      <c r="AG18" s="365"/>
      <c r="AH18" s="363"/>
      <c r="AI18" s="364"/>
      <c r="AJ18" s="364"/>
      <c r="AK18" s="364"/>
      <c r="AL18" s="364"/>
      <c r="AM18" s="364"/>
      <c r="AN18" s="364"/>
      <c r="AP18" s="364"/>
      <c r="AQ18" s="364"/>
      <c r="AR18" s="364"/>
      <c r="AT18" s="363"/>
      <c r="AU18" s="364"/>
      <c r="AV18" s="365"/>
      <c r="AW18" s="363"/>
      <c r="AX18" s="364"/>
      <c r="AY18" s="364"/>
      <c r="AZ18" s="364"/>
      <c r="BA18" s="364"/>
      <c r="BB18" s="364"/>
      <c r="BC18" s="364"/>
      <c r="BE18" s="364"/>
      <c r="BF18" s="364"/>
      <c r="BG18" s="364"/>
      <c r="BI18" s="363"/>
      <c r="BJ18" s="364"/>
      <c r="BK18" s="365"/>
      <c r="BL18" s="363"/>
      <c r="BM18" s="364"/>
      <c r="BN18" s="364"/>
      <c r="BO18" s="364"/>
      <c r="BP18" s="364"/>
      <c r="BQ18" s="364"/>
      <c r="BR18" s="364"/>
      <c r="BT18" s="364"/>
      <c r="BU18" s="364"/>
      <c r="BV18" s="364"/>
      <c r="BX18" s="363"/>
      <c r="BY18" s="364"/>
      <c r="BZ18" s="365"/>
      <c r="CA18" s="363"/>
      <c r="CB18" s="364"/>
      <c r="CC18" s="364"/>
      <c r="CD18" s="364"/>
      <c r="CE18" s="364"/>
      <c r="CF18" s="364"/>
      <c r="CG18" s="364"/>
      <c r="CI18" s="364"/>
      <c r="CJ18" s="364"/>
      <c r="CK18" s="364"/>
      <c r="CM18" s="363"/>
      <c r="CN18" s="364"/>
      <c r="CO18" s="365"/>
      <c r="CP18" s="363"/>
      <c r="CQ18" s="364"/>
      <c r="CR18" s="364"/>
      <c r="CS18" s="364"/>
      <c r="CT18" s="364"/>
      <c r="CU18" s="364"/>
      <c r="CV18" s="364"/>
      <c r="CX18" s="364"/>
      <c r="CY18" s="364"/>
      <c r="CZ18" s="364"/>
      <c r="DB18" s="363"/>
      <c r="DC18" s="364"/>
      <c r="DD18" s="365"/>
      <c r="DE18" s="363"/>
      <c r="DF18" s="364"/>
      <c r="DG18" s="364"/>
      <c r="DH18" s="364"/>
      <c r="DI18" s="364"/>
      <c r="DJ18" s="364"/>
      <c r="DK18" s="364"/>
      <c r="DM18" s="364"/>
      <c r="DN18" s="364"/>
      <c r="DO18" s="364"/>
      <c r="DQ18" s="363"/>
      <c r="DR18" s="364"/>
      <c r="DS18" s="365"/>
      <c r="DT18" s="363"/>
      <c r="DU18" s="364"/>
      <c r="DV18" s="364"/>
      <c r="DW18" s="364"/>
      <c r="DX18" s="364"/>
      <c r="DY18" s="364"/>
      <c r="DZ18" s="364"/>
      <c r="EB18" s="364"/>
      <c r="EC18" s="364"/>
      <c r="ED18" s="364"/>
      <c r="EF18" s="363"/>
      <c r="EG18" s="364"/>
      <c r="EH18" s="365"/>
      <c r="EI18" s="363"/>
      <c r="EJ18" s="364"/>
      <c r="EK18" s="364"/>
      <c r="EL18" s="364"/>
      <c r="EM18" s="364"/>
      <c r="EN18" s="364"/>
      <c r="EO18" s="364"/>
      <c r="EQ18" s="364"/>
      <c r="ER18" s="364"/>
      <c r="ES18" s="364"/>
      <c r="EU18" s="363"/>
      <c r="EV18" s="364"/>
      <c r="EW18" s="365"/>
      <c r="EX18" s="363"/>
      <c r="EY18" s="364"/>
      <c r="EZ18" s="364"/>
      <c r="FA18" s="364"/>
      <c r="FB18" s="364"/>
      <c r="FC18" s="364"/>
      <c r="FD18" s="364"/>
      <c r="FF18" s="364"/>
      <c r="FG18" s="364"/>
      <c r="FH18" s="364"/>
      <c r="FJ18" s="363"/>
      <c r="FK18" s="364"/>
      <c r="FL18" s="365"/>
      <c r="FM18" s="363"/>
      <c r="FN18" s="364"/>
      <c r="FO18" s="364"/>
      <c r="FP18" s="364"/>
      <c r="FQ18" s="364"/>
      <c r="FR18" s="364"/>
      <c r="FS18" s="364"/>
      <c r="FU18" s="364"/>
      <c r="FV18" s="364"/>
      <c r="FW18" s="364"/>
      <c r="FY18" s="363"/>
      <c r="FZ18" s="364"/>
      <c r="GA18" s="365"/>
      <c r="GB18" s="363"/>
      <c r="GC18" s="364"/>
      <c r="GD18" s="364"/>
      <c r="GE18" s="364"/>
      <c r="GF18" s="364"/>
      <c r="GG18" s="364"/>
      <c r="GH18" s="364"/>
      <c r="GJ18" s="364"/>
      <c r="GK18" s="364"/>
      <c r="GL18" s="364"/>
      <c r="GN18" s="363"/>
      <c r="GO18" s="364"/>
      <c r="GP18" s="365"/>
      <c r="GQ18" s="363"/>
      <c r="GR18" s="364"/>
      <c r="GS18" s="364"/>
      <c r="GT18" s="364"/>
      <c r="GU18" s="364"/>
      <c r="GV18" s="364"/>
      <c r="GW18" s="364"/>
      <c r="GY18" s="364"/>
      <c r="GZ18" s="364"/>
      <c r="HA18" s="364"/>
      <c r="HC18" s="363"/>
      <c r="HD18" s="364"/>
      <c r="HE18" s="365"/>
      <c r="HF18" s="363"/>
      <c r="HG18" s="364"/>
      <c r="HH18" s="364"/>
      <c r="HI18" s="364"/>
      <c r="HJ18" s="364"/>
      <c r="HK18" s="364"/>
      <c r="HL18" s="364"/>
      <c r="HN18" s="364"/>
      <c r="HO18" s="364"/>
      <c r="HP18" s="364"/>
      <c r="HR18" s="363"/>
      <c r="HS18" s="364"/>
      <c r="HT18" s="365"/>
      <c r="HU18" s="363"/>
      <c r="HV18" s="364"/>
      <c r="HW18" s="364"/>
      <c r="HX18" s="364"/>
      <c r="HY18" s="364"/>
      <c r="HZ18" s="364"/>
      <c r="IA18" s="364"/>
      <c r="IC18" s="364"/>
      <c r="ID18" s="364"/>
      <c r="IE18" s="364"/>
      <c r="IG18" s="363"/>
      <c r="IH18" s="364"/>
      <c r="II18" s="365"/>
      <c r="IJ18" s="363"/>
      <c r="IK18" s="364"/>
      <c r="IL18" s="364"/>
      <c r="IM18" s="364"/>
      <c r="IN18" s="364"/>
      <c r="IO18" s="364"/>
      <c r="IP18" s="364"/>
      <c r="IR18" s="364"/>
      <c r="IS18" s="364"/>
      <c r="IT18" s="364"/>
      <c r="IV18" s="363"/>
    </row>
    <row r="19" spans="1:256" s="357" customFormat="1" ht="27.6" customHeight="1">
      <c r="A19" s="358" t="s">
        <v>146</v>
      </c>
      <c r="B19" s="353" t="s">
        <v>547</v>
      </c>
      <c r="C19" s="359">
        <v>19</v>
      </c>
      <c r="D19" s="360" t="s">
        <v>61</v>
      </c>
      <c r="E19" s="353"/>
      <c r="F19" s="351">
        <v>16</v>
      </c>
      <c r="G19" s="351">
        <v>3</v>
      </c>
      <c r="H19" s="351"/>
      <c r="I19" s="351">
        <v>2</v>
      </c>
      <c r="J19" s="351">
        <v>21</v>
      </c>
      <c r="K19" s="361"/>
      <c r="L19" s="353">
        <v>3401220</v>
      </c>
      <c r="M19" s="354">
        <f t="shared" si="0"/>
        <v>399</v>
      </c>
      <c r="N19" s="353"/>
      <c r="O19" s="362"/>
      <c r="P19" s="363"/>
      <c r="Q19" s="364"/>
      <c r="R19" s="365"/>
      <c r="S19" s="363"/>
      <c r="T19" s="364"/>
      <c r="U19" s="364"/>
      <c r="V19" s="364"/>
      <c r="W19" s="364"/>
      <c r="X19" s="364"/>
      <c r="Y19" s="364"/>
      <c r="AA19" s="364"/>
      <c r="AB19" s="364"/>
      <c r="AC19" s="364"/>
      <c r="AE19" s="363"/>
      <c r="AF19" s="364"/>
      <c r="AG19" s="365"/>
      <c r="AH19" s="363"/>
      <c r="AI19" s="364"/>
      <c r="AJ19" s="364"/>
      <c r="AK19" s="364"/>
      <c r="AL19" s="364"/>
      <c r="AM19" s="364"/>
      <c r="AN19" s="364"/>
      <c r="AP19" s="364"/>
      <c r="AQ19" s="364"/>
      <c r="AR19" s="364"/>
      <c r="AT19" s="363"/>
      <c r="AU19" s="364"/>
      <c r="AV19" s="365"/>
      <c r="AW19" s="363"/>
      <c r="AX19" s="364"/>
      <c r="AY19" s="364"/>
      <c r="AZ19" s="364"/>
      <c r="BA19" s="364"/>
      <c r="BB19" s="364"/>
      <c r="BC19" s="364"/>
      <c r="BE19" s="364"/>
      <c r="BF19" s="364"/>
      <c r="BG19" s="364"/>
      <c r="BI19" s="363"/>
      <c r="BJ19" s="364"/>
      <c r="BK19" s="365"/>
      <c r="BL19" s="363"/>
      <c r="BM19" s="364"/>
      <c r="BN19" s="364"/>
      <c r="BO19" s="364"/>
      <c r="BP19" s="364"/>
      <c r="BQ19" s="364"/>
      <c r="BR19" s="364"/>
      <c r="BT19" s="364"/>
      <c r="BU19" s="364"/>
      <c r="BV19" s="364"/>
      <c r="BX19" s="363"/>
      <c r="BY19" s="364"/>
      <c r="BZ19" s="365"/>
      <c r="CA19" s="363"/>
      <c r="CB19" s="364"/>
      <c r="CC19" s="364"/>
      <c r="CD19" s="364"/>
      <c r="CE19" s="364"/>
      <c r="CF19" s="364"/>
      <c r="CG19" s="364"/>
      <c r="CI19" s="364"/>
      <c r="CJ19" s="364"/>
      <c r="CK19" s="364"/>
      <c r="CM19" s="363"/>
      <c r="CN19" s="364"/>
      <c r="CO19" s="365"/>
      <c r="CP19" s="363"/>
      <c r="CQ19" s="364"/>
      <c r="CR19" s="364"/>
      <c r="CS19" s="364"/>
      <c r="CT19" s="364"/>
      <c r="CU19" s="364"/>
      <c r="CV19" s="364"/>
      <c r="CX19" s="364"/>
      <c r="CY19" s="364"/>
      <c r="CZ19" s="364"/>
      <c r="DB19" s="363"/>
      <c r="DC19" s="364"/>
      <c r="DD19" s="365"/>
      <c r="DE19" s="363"/>
      <c r="DF19" s="364"/>
      <c r="DG19" s="364"/>
      <c r="DH19" s="364"/>
      <c r="DI19" s="364"/>
      <c r="DJ19" s="364"/>
      <c r="DK19" s="364"/>
      <c r="DM19" s="364"/>
      <c r="DN19" s="364"/>
      <c r="DO19" s="364"/>
      <c r="DQ19" s="363"/>
      <c r="DR19" s="364"/>
      <c r="DS19" s="365"/>
      <c r="DT19" s="363"/>
      <c r="DU19" s="364"/>
      <c r="DV19" s="364"/>
      <c r="DW19" s="364"/>
      <c r="DX19" s="364"/>
      <c r="DY19" s="364"/>
      <c r="DZ19" s="364"/>
      <c r="EB19" s="364"/>
      <c r="EC19" s="364"/>
      <c r="ED19" s="364"/>
      <c r="EF19" s="363"/>
      <c r="EG19" s="364"/>
      <c r="EH19" s="365"/>
      <c r="EI19" s="363"/>
      <c r="EJ19" s="364"/>
      <c r="EK19" s="364"/>
      <c r="EL19" s="364"/>
      <c r="EM19" s="364"/>
      <c r="EN19" s="364"/>
      <c r="EO19" s="364"/>
      <c r="EQ19" s="364"/>
      <c r="ER19" s="364"/>
      <c r="ES19" s="364"/>
      <c r="EU19" s="363"/>
      <c r="EV19" s="364"/>
      <c r="EW19" s="365"/>
      <c r="EX19" s="363"/>
      <c r="EY19" s="364"/>
      <c r="EZ19" s="364"/>
      <c r="FA19" s="364"/>
      <c r="FB19" s="364"/>
      <c r="FC19" s="364"/>
      <c r="FD19" s="364"/>
      <c r="FF19" s="364"/>
      <c r="FG19" s="364"/>
      <c r="FH19" s="364"/>
      <c r="FJ19" s="363"/>
      <c r="FK19" s="364"/>
      <c r="FL19" s="365"/>
      <c r="FM19" s="363"/>
      <c r="FN19" s="364"/>
      <c r="FO19" s="364"/>
      <c r="FP19" s="364"/>
      <c r="FQ19" s="364"/>
      <c r="FR19" s="364"/>
      <c r="FS19" s="364"/>
      <c r="FU19" s="364"/>
      <c r="FV19" s="364"/>
      <c r="FW19" s="364"/>
      <c r="FY19" s="363"/>
      <c r="FZ19" s="364"/>
      <c r="GA19" s="365"/>
      <c r="GB19" s="363"/>
      <c r="GC19" s="364"/>
      <c r="GD19" s="364"/>
      <c r="GE19" s="364"/>
      <c r="GF19" s="364"/>
      <c r="GG19" s="364"/>
      <c r="GH19" s="364"/>
      <c r="GJ19" s="364"/>
      <c r="GK19" s="364"/>
      <c r="GL19" s="364"/>
      <c r="GN19" s="363"/>
      <c r="GO19" s="364"/>
      <c r="GP19" s="365"/>
      <c r="GQ19" s="363"/>
      <c r="GR19" s="364"/>
      <c r="GS19" s="364"/>
      <c r="GT19" s="364"/>
      <c r="GU19" s="364"/>
      <c r="GV19" s="364"/>
      <c r="GW19" s="364"/>
      <c r="GY19" s="364"/>
      <c r="GZ19" s="364"/>
      <c r="HA19" s="364"/>
      <c r="HC19" s="363"/>
      <c r="HD19" s="364"/>
      <c r="HE19" s="365"/>
      <c r="HF19" s="363"/>
      <c r="HG19" s="364"/>
      <c r="HH19" s="364"/>
      <c r="HI19" s="364"/>
      <c r="HJ19" s="364"/>
      <c r="HK19" s="364"/>
      <c r="HL19" s="364"/>
      <c r="HN19" s="364"/>
      <c r="HO19" s="364"/>
      <c r="HP19" s="364"/>
      <c r="HR19" s="363"/>
      <c r="HS19" s="364"/>
      <c r="HT19" s="365"/>
      <c r="HU19" s="363"/>
      <c r="HV19" s="364"/>
      <c r="HW19" s="364"/>
      <c r="HX19" s="364"/>
      <c r="HY19" s="364"/>
      <c r="HZ19" s="364"/>
      <c r="IA19" s="364"/>
      <c r="IC19" s="364"/>
      <c r="ID19" s="364"/>
      <c r="IE19" s="364"/>
      <c r="IG19" s="363"/>
      <c r="IH19" s="364"/>
      <c r="II19" s="365"/>
      <c r="IJ19" s="363"/>
      <c r="IK19" s="364"/>
      <c r="IL19" s="364"/>
      <c r="IM19" s="364"/>
      <c r="IN19" s="364"/>
      <c r="IO19" s="364"/>
      <c r="IP19" s="364"/>
      <c r="IR19" s="364"/>
      <c r="IS19" s="364"/>
      <c r="IT19" s="364"/>
      <c r="IV19" s="363"/>
    </row>
    <row r="20" spans="1:256" s="357" customFormat="1" ht="27.6" customHeight="1">
      <c r="A20" s="358" t="s">
        <v>146</v>
      </c>
      <c r="B20" s="353" t="s">
        <v>548</v>
      </c>
      <c r="C20" s="359">
        <v>20</v>
      </c>
      <c r="D20" s="360" t="s">
        <v>61</v>
      </c>
      <c r="E20" s="353"/>
      <c r="F20" s="351">
        <v>16</v>
      </c>
      <c r="G20" s="351">
        <v>3</v>
      </c>
      <c r="H20" s="351"/>
      <c r="I20" s="351">
        <v>2</v>
      </c>
      <c r="J20" s="351">
        <v>21</v>
      </c>
      <c r="K20" s="361"/>
      <c r="L20" s="353">
        <v>3401220</v>
      </c>
      <c r="M20" s="354">
        <f t="shared" si="0"/>
        <v>420</v>
      </c>
      <c r="N20" s="353"/>
      <c r="O20" s="362"/>
      <c r="P20" s="363"/>
      <c r="Q20" s="364"/>
      <c r="R20" s="365"/>
      <c r="S20" s="363"/>
      <c r="T20" s="364"/>
      <c r="U20" s="364"/>
      <c r="V20" s="364"/>
      <c r="W20" s="364"/>
      <c r="X20" s="364"/>
      <c r="Y20" s="364"/>
      <c r="AA20" s="364"/>
      <c r="AB20" s="364"/>
      <c r="AC20" s="364"/>
      <c r="AE20" s="363"/>
      <c r="AF20" s="364"/>
      <c r="AG20" s="365"/>
      <c r="AH20" s="363"/>
      <c r="AI20" s="364"/>
      <c r="AJ20" s="364"/>
      <c r="AK20" s="364"/>
      <c r="AL20" s="364"/>
      <c r="AM20" s="364"/>
      <c r="AN20" s="364"/>
      <c r="AP20" s="364"/>
      <c r="AQ20" s="364"/>
      <c r="AR20" s="364"/>
      <c r="AT20" s="363"/>
      <c r="AU20" s="364"/>
      <c r="AV20" s="365"/>
      <c r="AW20" s="363"/>
      <c r="AX20" s="364"/>
      <c r="AY20" s="364"/>
      <c r="AZ20" s="364"/>
      <c r="BA20" s="364"/>
      <c r="BB20" s="364"/>
      <c r="BC20" s="364"/>
      <c r="BE20" s="364"/>
      <c r="BF20" s="364"/>
      <c r="BG20" s="364"/>
      <c r="BI20" s="363"/>
      <c r="BJ20" s="364"/>
      <c r="BK20" s="365"/>
      <c r="BL20" s="363"/>
      <c r="BM20" s="364"/>
      <c r="BN20" s="364"/>
      <c r="BO20" s="364"/>
      <c r="BP20" s="364"/>
      <c r="BQ20" s="364"/>
      <c r="BR20" s="364"/>
      <c r="BT20" s="364"/>
      <c r="BU20" s="364"/>
      <c r="BV20" s="364"/>
      <c r="BX20" s="363"/>
      <c r="BY20" s="364"/>
      <c r="BZ20" s="365"/>
      <c r="CA20" s="363"/>
      <c r="CB20" s="364"/>
      <c r="CC20" s="364"/>
      <c r="CD20" s="364"/>
      <c r="CE20" s="364"/>
      <c r="CF20" s="364"/>
      <c r="CG20" s="364"/>
      <c r="CI20" s="364"/>
      <c r="CJ20" s="364"/>
      <c r="CK20" s="364"/>
      <c r="CM20" s="363"/>
      <c r="CN20" s="364"/>
      <c r="CO20" s="365"/>
      <c r="CP20" s="363"/>
      <c r="CQ20" s="364"/>
      <c r="CR20" s="364"/>
      <c r="CS20" s="364"/>
      <c r="CT20" s="364"/>
      <c r="CU20" s="364"/>
      <c r="CV20" s="364"/>
      <c r="CX20" s="364"/>
      <c r="CY20" s="364"/>
      <c r="CZ20" s="364"/>
      <c r="DB20" s="363"/>
      <c r="DC20" s="364"/>
      <c r="DD20" s="365"/>
      <c r="DE20" s="363"/>
      <c r="DF20" s="364"/>
      <c r="DG20" s="364"/>
      <c r="DH20" s="364"/>
      <c r="DI20" s="364"/>
      <c r="DJ20" s="364"/>
      <c r="DK20" s="364"/>
      <c r="DM20" s="364"/>
      <c r="DN20" s="364"/>
      <c r="DO20" s="364"/>
      <c r="DQ20" s="363"/>
      <c r="DR20" s="364"/>
      <c r="DS20" s="365"/>
      <c r="DT20" s="363"/>
      <c r="DU20" s="364"/>
      <c r="DV20" s="364"/>
      <c r="DW20" s="364"/>
      <c r="DX20" s="364"/>
      <c r="DY20" s="364"/>
      <c r="DZ20" s="364"/>
      <c r="EB20" s="364"/>
      <c r="EC20" s="364"/>
      <c r="ED20" s="364"/>
      <c r="EF20" s="363"/>
      <c r="EG20" s="364"/>
      <c r="EH20" s="365"/>
      <c r="EI20" s="363"/>
      <c r="EJ20" s="364"/>
      <c r="EK20" s="364"/>
      <c r="EL20" s="364"/>
      <c r="EM20" s="364"/>
      <c r="EN20" s="364"/>
      <c r="EO20" s="364"/>
      <c r="EQ20" s="364"/>
      <c r="ER20" s="364"/>
      <c r="ES20" s="364"/>
      <c r="EU20" s="363"/>
      <c r="EV20" s="364"/>
      <c r="EW20" s="365"/>
      <c r="EX20" s="363"/>
      <c r="EY20" s="364"/>
      <c r="EZ20" s="364"/>
      <c r="FA20" s="364"/>
      <c r="FB20" s="364"/>
      <c r="FC20" s="364"/>
      <c r="FD20" s="364"/>
      <c r="FF20" s="364"/>
      <c r="FG20" s="364"/>
      <c r="FH20" s="364"/>
      <c r="FJ20" s="363"/>
      <c r="FK20" s="364"/>
      <c r="FL20" s="365"/>
      <c r="FM20" s="363"/>
      <c r="FN20" s="364"/>
      <c r="FO20" s="364"/>
      <c r="FP20" s="364"/>
      <c r="FQ20" s="364"/>
      <c r="FR20" s="364"/>
      <c r="FS20" s="364"/>
      <c r="FU20" s="364"/>
      <c r="FV20" s="364"/>
      <c r="FW20" s="364"/>
      <c r="FY20" s="363"/>
      <c r="FZ20" s="364"/>
      <c r="GA20" s="365"/>
      <c r="GB20" s="363"/>
      <c r="GC20" s="364"/>
      <c r="GD20" s="364"/>
      <c r="GE20" s="364"/>
      <c r="GF20" s="364"/>
      <c r="GG20" s="364"/>
      <c r="GH20" s="364"/>
      <c r="GJ20" s="364"/>
      <c r="GK20" s="364"/>
      <c r="GL20" s="364"/>
      <c r="GN20" s="363"/>
      <c r="GO20" s="364"/>
      <c r="GP20" s="365"/>
      <c r="GQ20" s="363"/>
      <c r="GR20" s="364"/>
      <c r="GS20" s="364"/>
      <c r="GT20" s="364"/>
      <c r="GU20" s="364"/>
      <c r="GV20" s="364"/>
      <c r="GW20" s="364"/>
      <c r="GY20" s="364"/>
      <c r="GZ20" s="364"/>
      <c r="HA20" s="364"/>
      <c r="HC20" s="363"/>
      <c r="HD20" s="364"/>
      <c r="HE20" s="365"/>
      <c r="HF20" s="363"/>
      <c r="HG20" s="364"/>
      <c r="HH20" s="364"/>
      <c r="HI20" s="364"/>
      <c r="HJ20" s="364"/>
      <c r="HK20" s="364"/>
      <c r="HL20" s="364"/>
      <c r="HN20" s="364"/>
      <c r="HO20" s="364"/>
      <c r="HP20" s="364"/>
      <c r="HR20" s="363"/>
      <c r="HS20" s="364"/>
      <c r="HT20" s="365"/>
      <c r="HU20" s="363"/>
      <c r="HV20" s="364"/>
      <c r="HW20" s="364"/>
      <c r="HX20" s="364"/>
      <c r="HY20" s="364"/>
      <c r="HZ20" s="364"/>
      <c r="IA20" s="364"/>
      <c r="IC20" s="364"/>
      <c r="ID20" s="364"/>
      <c r="IE20" s="364"/>
      <c r="IG20" s="363"/>
      <c r="IH20" s="364"/>
      <c r="II20" s="365"/>
      <c r="IJ20" s="363"/>
      <c r="IK20" s="364"/>
      <c r="IL20" s="364"/>
      <c r="IM20" s="364"/>
      <c r="IN20" s="364"/>
      <c r="IO20" s="364"/>
      <c r="IP20" s="364"/>
      <c r="IR20" s="364"/>
      <c r="IS20" s="364"/>
      <c r="IT20" s="364"/>
      <c r="IV20" s="363"/>
    </row>
    <row r="21" spans="1:256" s="357" customFormat="1" ht="27.6" customHeight="1">
      <c r="A21" s="358" t="s">
        <v>146</v>
      </c>
      <c r="B21" s="353" t="s">
        <v>549</v>
      </c>
      <c r="C21" s="359">
        <v>24</v>
      </c>
      <c r="D21" s="360" t="s">
        <v>61</v>
      </c>
      <c r="E21" s="353"/>
      <c r="F21" s="351">
        <v>16</v>
      </c>
      <c r="G21" s="351">
        <v>3</v>
      </c>
      <c r="H21" s="351"/>
      <c r="I21" s="351">
        <v>2</v>
      </c>
      <c r="J21" s="351">
        <v>21</v>
      </c>
      <c r="K21" s="361"/>
      <c r="L21" s="353">
        <v>3401220</v>
      </c>
      <c r="M21" s="354">
        <f t="shared" si="0"/>
        <v>504</v>
      </c>
      <c r="N21" s="353"/>
      <c r="O21" s="362"/>
      <c r="P21" s="363"/>
      <c r="Q21" s="364"/>
      <c r="R21" s="365"/>
      <c r="S21" s="363"/>
      <c r="T21" s="364"/>
      <c r="U21" s="364"/>
      <c r="V21" s="364"/>
      <c r="W21" s="364"/>
      <c r="X21" s="364"/>
      <c r="Y21" s="364"/>
      <c r="AA21" s="364"/>
      <c r="AB21" s="364"/>
      <c r="AC21" s="364"/>
      <c r="AE21" s="363"/>
      <c r="AF21" s="364"/>
      <c r="AG21" s="365"/>
      <c r="AH21" s="363"/>
      <c r="AI21" s="364"/>
      <c r="AJ21" s="364"/>
      <c r="AK21" s="364"/>
      <c r="AL21" s="364"/>
      <c r="AM21" s="364"/>
      <c r="AN21" s="364"/>
      <c r="AP21" s="364"/>
      <c r="AQ21" s="364"/>
      <c r="AR21" s="364"/>
      <c r="AT21" s="363"/>
      <c r="AU21" s="364"/>
      <c r="AV21" s="365"/>
      <c r="AW21" s="363"/>
      <c r="AX21" s="364"/>
      <c r="AY21" s="364"/>
      <c r="AZ21" s="364"/>
      <c r="BA21" s="364"/>
      <c r="BB21" s="364"/>
      <c r="BC21" s="364"/>
      <c r="BE21" s="364"/>
      <c r="BF21" s="364"/>
      <c r="BG21" s="364"/>
      <c r="BI21" s="363"/>
      <c r="BJ21" s="364"/>
      <c r="BK21" s="365"/>
      <c r="BL21" s="363"/>
      <c r="BM21" s="364"/>
      <c r="BN21" s="364"/>
      <c r="BO21" s="364"/>
      <c r="BP21" s="364"/>
      <c r="BQ21" s="364"/>
      <c r="BR21" s="364"/>
      <c r="BT21" s="364"/>
      <c r="BU21" s="364"/>
      <c r="BV21" s="364"/>
      <c r="BX21" s="363"/>
      <c r="BY21" s="364"/>
      <c r="BZ21" s="365"/>
      <c r="CA21" s="363"/>
      <c r="CB21" s="364"/>
      <c r="CC21" s="364"/>
      <c r="CD21" s="364"/>
      <c r="CE21" s="364"/>
      <c r="CF21" s="364"/>
      <c r="CG21" s="364"/>
      <c r="CI21" s="364"/>
      <c r="CJ21" s="364"/>
      <c r="CK21" s="364"/>
      <c r="CM21" s="363"/>
      <c r="CN21" s="364"/>
      <c r="CO21" s="365"/>
      <c r="CP21" s="363"/>
      <c r="CQ21" s="364"/>
      <c r="CR21" s="364"/>
      <c r="CS21" s="364"/>
      <c r="CT21" s="364"/>
      <c r="CU21" s="364"/>
      <c r="CV21" s="364"/>
      <c r="CX21" s="364"/>
      <c r="CY21" s="364"/>
      <c r="CZ21" s="364"/>
      <c r="DB21" s="363"/>
      <c r="DC21" s="364"/>
      <c r="DD21" s="365"/>
      <c r="DE21" s="363"/>
      <c r="DF21" s="364"/>
      <c r="DG21" s="364"/>
      <c r="DH21" s="364"/>
      <c r="DI21" s="364"/>
      <c r="DJ21" s="364"/>
      <c r="DK21" s="364"/>
      <c r="DM21" s="364"/>
      <c r="DN21" s="364"/>
      <c r="DO21" s="364"/>
      <c r="DQ21" s="363"/>
      <c r="DR21" s="364"/>
      <c r="DS21" s="365"/>
      <c r="DT21" s="363"/>
      <c r="DU21" s="364"/>
      <c r="DV21" s="364"/>
      <c r="DW21" s="364"/>
      <c r="DX21" s="364"/>
      <c r="DY21" s="364"/>
      <c r="DZ21" s="364"/>
      <c r="EB21" s="364"/>
      <c r="EC21" s="364"/>
      <c r="ED21" s="364"/>
      <c r="EF21" s="363"/>
      <c r="EG21" s="364"/>
      <c r="EH21" s="365"/>
      <c r="EI21" s="363"/>
      <c r="EJ21" s="364"/>
      <c r="EK21" s="364"/>
      <c r="EL21" s="364"/>
      <c r="EM21" s="364"/>
      <c r="EN21" s="364"/>
      <c r="EO21" s="364"/>
      <c r="EQ21" s="364"/>
      <c r="ER21" s="364"/>
      <c r="ES21" s="364"/>
      <c r="EU21" s="363"/>
      <c r="EV21" s="364"/>
      <c r="EW21" s="365"/>
      <c r="EX21" s="363"/>
      <c r="EY21" s="364"/>
      <c r="EZ21" s="364"/>
      <c r="FA21" s="364"/>
      <c r="FB21" s="364"/>
      <c r="FC21" s="364"/>
      <c r="FD21" s="364"/>
      <c r="FF21" s="364"/>
      <c r="FG21" s="364"/>
      <c r="FH21" s="364"/>
      <c r="FJ21" s="363"/>
      <c r="FK21" s="364"/>
      <c r="FL21" s="365"/>
      <c r="FM21" s="363"/>
      <c r="FN21" s="364"/>
      <c r="FO21" s="364"/>
      <c r="FP21" s="364"/>
      <c r="FQ21" s="364"/>
      <c r="FR21" s="364"/>
      <c r="FS21" s="364"/>
      <c r="FU21" s="364"/>
      <c r="FV21" s="364"/>
      <c r="FW21" s="364"/>
      <c r="FY21" s="363"/>
      <c r="FZ21" s="364"/>
      <c r="GA21" s="365"/>
      <c r="GB21" s="363"/>
      <c r="GC21" s="364"/>
      <c r="GD21" s="364"/>
      <c r="GE21" s="364"/>
      <c r="GF21" s="364"/>
      <c r="GG21" s="364"/>
      <c r="GH21" s="364"/>
      <c r="GJ21" s="364"/>
      <c r="GK21" s="364"/>
      <c r="GL21" s="364"/>
      <c r="GN21" s="363"/>
      <c r="GO21" s="364"/>
      <c r="GP21" s="365"/>
      <c r="GQ21" s="363"/>
      <c r="GR21" s="364"/>
      <c r="GS21" s="364"/>
      <c r="GT21" s="364"/>
      <c r="GU21" s="364"/>
      <c r="GV21" s="364"/>
      <c r="GW21" s="364"/>
      <c r="GY21" s="364"/>
      <c r="GZ21" s="364"/>
      <c r="HA21" s="364"/>
      <c r="HC21" s="363"/>
      <c r="HD21" s="364"/>
      <c r="HE21" s="365"/>
      <c r="HF21" s="363"/>
      <c r="HG21" s="364"/>
      <c r="HH21" s="364"/>
      <c r="HI21" s="364"/>
      <c r="HJ21" s="364"/>
      <c r="HK21" s="364"/>
      <c r="HL21" s="364"/>
      <c r="HN21" s="364"/>
      <c r="HO21" s="364"/>
      <c r="HP21" s="364"/>
      <c r="HR21" s="363"/>
      <c r="HS21" s="364"/>
      <c r="HT21" s="365"/>
      <c r="HU21" s="363"/>
      <c r="HV21" s="364"/>
      <c r="HW21" s="364"/>
      <c r="HX21" s="364"/>
      <c r="HY21" s="364"/>
      <c r="HZ21" s="364"/>
      <c r="IA21" s="364"/>
      <c r="IC21" s="364"/>
      <c r="ID21" s="364"/>
      <c r="IE21" s="364"/>
      <c r="IG21" s="363"/>
      <c r="IH21" s="364"/>
      <c r="II21" s="365"/>
      <c r="IJ21" s="363"/>
      <c r="IK21" s="364"/>
      <c r="IL21" s="364"/>
      <c r="IM21" s="364"/>
      <c r="IN21" s="364"/>
      <c r="IO21" s="364"/>
      <c r="IP21" s="364"/>
      <c r="IR21" s="364"/>
      <c r="IS21" s="364"/>
      <c r="IT21" s="364"/>
      <c r="IV21" s="363"/>
    </row>
    <row r="22" spans="1:256" ht="17.25" customHeight="1">
      <c r="A22" s="98" t="s">
        <v>790</v>
      </c>
      <c r="B22" s="270"/>
      <c r="C22" s="349"/>
      <c r="D22" s="399" t="s">
        <v>62</v>
      </c>
      <c r="E22" s="399"/>
      <c r="F22" s="14"/>
      <c r="G22" s="14"/>
      <c r="H22" s="14"/>
      <c r="I22" s="14"/>
      <c r="J22" s="99"/>
      <c r="K22" s="178"/>
      <c r="L22" s="13"/>
      <c r="M22" s="14"/>
      <c r="N22" s="49"/>
      <c r="O22" s="100"/>
    </row>
    <row r="23" spans="1:256" ht="24.6" customHeight="1">
      <c r="A23" s="400" t="s">
        <v>791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401"/>
      <c r="O23" s="1"/>
    </row>
    <row r="24" spans="1:256" s="357" customFormat="1" ht="27" customHeight="1">
      <c r="A24" s="350" t="s">
        <v>146</v>
      </c>
      <c r="B24" s="351" t="s">
        <v>569</v>
      </c>
      <c r="C24" s="351">
        <v>20</v>
      </c>
      <c r="D24" s="352" t="s">
        <v>63</v>
      </c>
      <c r="E24" s="352"/>
      <c r="F24" s="351">
        <v>17</v>
      </c>
      <c r="G24" s="351">
        <v>4</v>
      </c>
      <c r="H24" s="351"/>
      <c r="I24" s="351">
        <v>2</v>
      </c>
      <c r="J24" s="351">
        <v>23</v>
      </c>
      <c r="K24" s="352"/>
      <c r="L24" s="351">
        <v>3401220</v>
      </c>
      <c r="M24" s="354">
        <f t="shared" ref="M24:M39" si="1">C24*J24</f>
        <v>460</v>
      </c>
      <c r="N24" s="355"/>
      <c r="O24" s="356"/>
    </row>
    <row r="25" spans="1:256" s="357" customFormat="1" ht="27" customHeight="1">
      <c r="A25" s="350" t="s">
        <v>146</v>
      </c>
      <c r="B25" s="351" t="s">
        <v>550</v>
      </c>
      <c r="C25" s="351">
        <v>21</v>
      </c>
      <c r="D25" s="352" t="s">
        <v>63</v>
      </c>
      <c r="E25" s="352"/>
      <c r="F25" s="351">
        <v>17</v>
      </c>
      <c r="G25" s="351">
        <v>4</v>
      </c>
      <c r="H25" s="351"/>
      <c r="I25" s="351">
        <v>2</v>
      </c>
      <c r="J25" s="351">
        <v>23</v>
      </c>
      <c r="K25" s="352"/>
      <c r="L25" s="351">
        <v>3401220</v>
      </c>
      <c r="M25" s="354">
        <f t="shared" si="1"/>
        <v>483</v>
      </c>
      <c r="N25" s="355"/>
      <c r="O25" s="356"/>
    </row>
    <row r="26" spans="1:256" s="357" customFormat="1" ht="27" customHeight="1">
      <c r="A26" s="350" t="s">
        <v>146</v>
      </c>
      <c r="B26" s="351" t="s">
        <v>551</v>
      </c>
      <c r="C26" s="351">
        <v>20</v>
      </c>
      <c r="D26" s="352" t="s">
        <v>61</v>
      </c>
      <c r="E26" s="352"/>
      <c r="F26" s="351">
        <v>17</v>
      </c>
      <c r="G26" s="351">
        <v>4</v>
      </c>
      <c r="H26" s="351"/>
      <c r="I26" s="351">
        <v>2</v>
      </c>
      <c r="J26" s="351">
        <v>23</v>
      </c>
      <c r="K26" s="352"/>
      <c r="L26" s="351">
        <v>3401220</v>
      </c>
      <c r="M26" s="354">
        <f t="shared" si="1"/>
        <v>460</v>
      </c>
      <c r="N26" s="355"/>
      <c r="O26" s="356"/>
    </row>
    <row r="27" spans="1:256" s="357" customFormat="1" ht="27" customHeight="1">
      <c r="A27" s="350" t="s">
        <v>146</v>
      </c>
      <c r="B27" s="351" t="s">
        <v>552</v>
      </c>
      <c r="C27" s="351">
        <v>20</v>
      </c>
      <c r="D27" s="352" t="s">
        <v>61</v>
      </c>
      <c r="E27" s="352"/>
      <c r="F27" s="351">
        <v>17</v>
      </c>
      <c r="G27" s="351">
        <v>4</v>
      </c>
      <c r="H27" s="351"/>
      <c r="I27" s="351">
        <v>2</v>
      </c>
      <c r="J27" s="351">
        <v>23</v>
      </c>
      <c r="K27" s="352"/>
      <c r="L27" s="351">
        <v>3401220</v>
      </c>
      <c r="M27" s="354">
        <f t="shared" si="1"/>
        <v>460</v>
      </c>
      <c r="N27" s="355"/>
      <c r="O27" s="356"/>
    </row>
    <row r="28" spans="1:256" s="357" customFormat="1" ht="27" customHeight="1">
      <c r="A28" s="350" t="s">
        <v>146</v>
      </c>
      <c r="B28" s="351" t="s">
        <v>553</v>
      </c>
      <c r="C28" s="351">
        <v>24</v>
      </c>
      <c r="D28" s="352" t="s">
        <v>63</v>
      </c>
      <c r="E28" s="352"/>
      <c r="F28" s="351">
        <v>17</v>
      </c>
      <c r="G28" s="351">
        <v>4</v>
      </c>
      <c r="H28" s="351"/>
      <c r="I28" s="351">
        <v>2</v>
      </c>
      <c r="J28" s="351">
        <v>23</v>
      </c>
      <c r="K28" s="352"/>
      <c r="L28" s="351">
        <v>3401220</v>
      </c>
      <c r="M28" s="354">
        <f t="shared" si="1"/>
        <v>552</v>
      </c>
      <c r="N28" s="355"/>
      <c r="O28" s="356"/>
    </row>
    <row r="29" spans="1:256" s="357" customFormat="1" ht="27" customHeight="1">
      <c r="A29" s="350" t="s">
        <v>146</v>
      </c>
      <c r="B29" s="351" t="s">
        <v>554</v>
      </c>
      <c r="C29" s="351">
        <v>20</v>
      </c>
      <c r="D29" s="352" t="s">
        <v>61</v>
      </c>
      <c r="E29" s="352"/>
      <c r="F29" s="351">
        <v>17</v>
      </c>
      <c r="G29" s="351">
        <v>4</v>
      </c>
      <c r="H29" s="351"/>
      <c r="I29" s="351">
        <v>2</v>
      </c>
      <c r="J29" s="351">
        <v>23</v>
      </c>
      <c r="K29" s="352"/>
      <c r="L29" s="351">
        <v>3401220</v>
      </c>
      <c r="M29" s="354">
        <f t="shared" si="1"/>
        <v>460</v>
      </c>
      <c r="N29" s="355"/>
      <c r="O29" s="356"/>
    </row>
    <row r="30" spans="1:256" s="357" customFormat="1" ht="27" customHeight="1">
      <c r="A30" s="350" t="s">
        <v>146</v>
      </c>
      <c r="B30" s="351" t="s">
        <v>555</v>
      </c>
      <c r="C30" s="351">
        <v>10</v>
      </c>
      <c r="D30" s="352" t="s">
        <v>58</v>
      </c>
      <c r="E30" s="352"/>
      <c r="F30" s="351">
        <v>17</v>
      </c>
      <c r="G30" s="351">
        <v>4</v>
      </c>
      <c r="H30" s="351"/>
      <c r="I30" s="351">
        <v>2</v>
      </c>
      <c r="J30" s="351">
        <v>23</v>
      </c>
      <c r="K30" s="352"/>
      <c r="L30" s="351">
        <v>3401220</v>
      </c>
      <c r="M30" s="354">
        <f t="shared" si="1"/>
        <v>230</v>
      </c>
      <c r="N30" s="355"/>
      <c r="O30" s="356"/>
    </row>
    <row r="31" spans="1:256" s="357" customFormat="1" ht="27" customHeight="1">
      <c r="A31" s="350" t="s">
        <v>556</v>
      </c>
      <c r="B31" s="351" t="s">
        <v>570</v>
      </c>
      <c r="C31" s="351">
        <v>2</v>
      </c>
      <c r="D31" s="352" t="s">
        <v>61</v>
      </c>
      <c r="E31" s="352"/>
      <c r="F31" s="351">
        <v>17</v>
      </c>
      <c r="G31" s="351">
        <v>4</v>
      </c>
      <c r="H31" s="351"/>
      <c r="I31" s="351">
        <v>2</v>
      </c>
      <c r="J31" s="351">
        <v>23</v>
      </c>
      <c r="K31" s="352"/>
      <c r="L31" s="351">
        <v>3401220</v>
      </c>
      <c r="M31" s="354">
        <f t="shared" si="1"/>
        <v>46</v>
      </c>
      <c r="N31" s="355"/>
      <c r="O31" s="356"/>
    </row>
    <row r="32" spans="1:256" s="357" customFormat="1" ht="27" customHeight="1">
      <c r="A32" s="350" t="s">
        <v>146</v>
      </c>
      <c r="B32" s="351" t="s">
        <v>557</v>
      </c>
      <c r="C32" s="351">
        <v>13</v>
      </c>
      <c r="D32" s="352" t="s">
        <v>58</v>
      </c>
      <c r="E32" s="352"/>
      <c r="F32" s="351">
        <v>17</v>
      </c>
      <c r="G32" s="351">
        <v>4</v>
      </c>
      <c r="H32" s="351"/>
      <c r="I32" s="351">
        <v>2</v>
      </c>
      <c r="J32" s="351">
        <v>23</v>
      </c>
      <c r="K32" s="352"/>
      <c r="L32" s="351">
        <v>3401220</v>
      </c>
      <c r="M32" s="354">
        <f t="shared" si="1"/>
        <v>299</v>
      </c>
      <c r="N32" s="355"/>
      <c r="O32" s="356"/>
    </row>
    <row r="33" spans="1:23" s="357" customFormat="1" ht="27" customHeight="1">
      <c r="A33" s="350" t="s">
        <v>146</v>
      </c>
      <c r="B33" s="351" t="s">
        <v>558</v>
      </c>
      <c r="C33" s="351">
        <v>10</v>
      </c>
      <c r="D33" s="352" t="s">
        <v>61</v>
      </c>
      <c r="E33" s="352"/>
      <c r="F33" s="351">
        <v>17</v>
      </c>
      <c r="G33" s="351">
        <v>4</v>
      </c>
      <c r="H33" s="351"/>
      <c r="I33" s="351">
        <v>2</v>
      </c>
      <c r="J33" s="351">
        <v>23</v>
      </c>
      <c r="K33" s="352"/>
      <c r="L33" s="351">
        <v>3401220</v>
      </c>
      <c r="M33" s="354">
        <f t="shared" si="1"/>
        <v>230</v>
      </c>
      <c r="N33" s="355"/>
      <c r="O33" s="356"/>
    </row>
    <row r="34" spans="1:23" s="357" customFormat="1" ht="27" customHeight="1">
      <c r="A34" s="350" t="s">
        <v>559</v>
      </c>
      <c r="B34" s="351" t="s">
        <v>560</v>
      </c>
      <c r="C34" s="351">
        <v>12</v>
      </c>
      <c r="D34" s="352" t="s">
        <v>561</v>
      </c>
      <c r="E34" s="352"/>
      <c r="F34" s="351">
        <v>17</v>
      </c>
      <c r="G34" s="351">
        <v>4</v>
      </c>
      <c r="H34" s="351"/>
      <c r="I34" s="351">
        <v>2</v>
      </c>
      <c r="J34" s="351">
        <v>23</v>
      </c>
      <c r="K34" s="352"/>
      <c r="L34" s="351">
        <v>3401220</v>
      </c>
      <c r="M34" s="354">
        <f t="shared" si="1"/>
        <v>276</v>
      </c>
      <c r="N34" s="355"/>
      <c r="O34" s="356"/>
    </row>
    <row r="35" spans="1:23" s="357" customFormat="1" ht="27" customHeight="1">
      <c r="A35" s="350" t="s">
        <v>146</v>
      </c>
      <c r="B35" s="351" t="s">
        <v>562</v>
      </c>
      <c r="C35" s="351">
        <v>24</v>
      </c>
      <c r="D35" s="352" t="s">
        <v>63</v>
      </c>
      <c r="E35" s="352"/>
      <c r="F35" s="351">
        <v>17</v>
      </c>
      <c r="G35" s="351">
        <v>4</v>
      </c>
      <c r="H35" s="351"/>
      <c r="I35" s="351">
        <v>2</v>
      </c>
      <c r="J35" s="351">
        <v>23</v>
      </c>
      <c r="K35" s="352"/>
      <c r="L35" s="351">
        <v>3401220</v>
      </c>
      <c r="M35" s="354">
        <f t="shared" si="1"/>
        <v>552</v>
      </c>
      <c r="N35" s="355"/>
      <c r="O35" s="356"/>
    </row>
    <row r="36" spans="1:23" s="357" customFormat="1" ht="27" customHeight="1">
      <c r="A36" s="350" t="s">
        <v>146</v>
      </c>
      <c r="B36" s="351" t="s">
        <v>571</v>
      </c>
      <c r="C36" s="351">
        <v>14</v>
      </c>
      <c r="D36" s="352" t="s">
        <v>61</v>
      </c>
      <c r="E36" s="352"/>
      <c r="F36" s="351">
        <v>17</v>
      </c>
      <c r="G36" s="351">
        <v>4</v>
      </c>
      <c r="H36" s="351"/>
      <c r="I36" s="351">
        <v>2</v>
      </c>
      <c r="J36" s="351">
        <v>23</v>
      </c>
      <c r="K36" s="352"/>
      <c r="L36" s="351">
        <v>3401220</v>
      </c>
      <c r="M36" s="354">
        <f t="shared" si="1"/>
        <v>322</v>
      </c>
      <c r="N36" s="355"/>
      <c r="O36" s="356"/>
    </row>
    <row r="37" spans="1:23" s="357" customFormat="1" ht="27" customHeight="1">
      <c r="A37" s="350" t="s">
        <v>146</v>
      </c>
      <c r="B37" s="351" t="s">
        <v>563</v>
      </c>
      <c r="C37" s="351">
        <v>20</v>
      </c>
      <c r="D37" s="352" t="s">
        <v>61</v>
      </c>
      <c r="E37" s="352"/>
      <c r="F37" s="351">
        <v>17</v>
      </c>
      <c r="G37" s="351">
        <v>4</v>
      </c>
      <c r="H37" s="351"/>
      <c r="I37" s="351">
        <v>2</v>
      </c>
      <c r="J37" s="351">
        <v>23</v>
      </c>
      <c r="K37" s="352"/>
      <c r="L37" s="351">
        <v>3401220</v>
      </c>
      <c r="M37" s="354">
        <f t="shared" si="1"/>
        <v>460</v>
      </c>
      <c r="N37" s="355"/>
      <c r="O37" s="356"/>
    </row>
    <row r="38" spans="1:23" s="357" customFormat="1" ht="27" customHeight="1">
      <c r="A38" s="350" t="s">
        <v>564</v>
      </c>
      <c r="B38" s="351" t="s">
        <v>565</v>
      </c>
      <c r="C38" s="351">
        <v>10</v>
      </c>
      <c r="D38" s="352" t="s">
        <v>58</v>
      </c>
      <c r="E38" s="352"/>
      <c r="F38" s="351">
        <v>17</v>
      </c>
      <c r="G38" s="351">
        <v>4</v>
      </c>
      <c r="H38" s="351"/>
      <c r="I38" s="351">
        <v>2</v>
      </c>
      <c r="J38" s="351">
        <v>23</v>
      </c>
      <c r="K38" s="352"/>
      <c r="L38" s="351">
        <v>3401220</v>
      </c>
      <c r="M38" s="354">
        <f t="shared" si="1"/>
        <v>230</v>
      </c>
      <c r="N38" s="355"/>
      <c r="O38" s="356"/>
    </row>
    <row r="39" spans="1:23" s="357" customFormat="1" ht="27" customHeight="1">
      <c r="A39" s="350" t="s">
        <v>146</v>
      </c>
      <c r="B39" s="351" t="s">
        <v>566</v>
      </c>
      <c r="C39" s="351">
        <v>10</v>
      </c>
      <c r="D39" s="352" t="s">
        <v>63</v>
      </c>
      <c r="E39" s="352"/>
      <c r="F39" s="351">
        <v>17</v>
      </c>
      <c r="G39" s="351">
        <v>4</v>
      </c>
      <c r="H39" s="351"/>
      <c r="I39" s="351">
        <v>2</v>
      </c>
      <c r="J39" s="351">
        <v>23</v>
      </c>
      <c r="K39" s="352"/>
      <c r="L39" s="351">
        <v>3401220</v>
      </c>
      <c r="M39" s="354">
        <f t="shared" si="1"/>
        <v>230</v>
      </c>
      <c r="N39" s="355"/>
      <c r="O39" s="356"/>
    </row>
    <row r="40" spans="1:23" ht="17.25" customHeight="1">
      <c r="A40" s="98" t="s">
        <v>791</v>
      </c>
      <c r="B40" s="270"/>
      <c r="C40" s="349"/>
      <c r="D40" s="399" t="s">
        <v>567</v>
      </c>
      <c r="E40" s="399"/>
      <c r="F40" s="14"/>
      <c r="G40" s="14"/>
      <c r="H40" s="14"/>
      <c r="I40" s="14"/>
      <c r="J40" s="99"/>
      <c r="K40" s="178"/>
      <c r="L40" s="13"/>
      <c r="M40" s="14"/>
      <c r="N40" s="49"/>
      <c r="O40" s="100"/>
    </row>
    <row r="41" spans="1:23" s="79" customFormat="1" ht="12.75">
      <c r="A41" s="80" t="s">
        <v>60</v>
      </c>
      <c r="B41" s="82"/>
      <c r="C41" s="82"/>
      <c r="D41" s="403" t="s">
        <v>568</v>
      </c>
      <c r="E41" s="403"/>
      <c r="F41" s="81"/>
      <c r="G41" s="81"/>
      <c r="H41" s="81"/>
      <c r="I41" s="81"/>
      <c r="J41" s="81"/>
      <c r="K41" s="81"/>
      <c r="L41" s="82"/>
      <c r="M41" s="83"/>
      <c r="N41" s="84"/>
      <c r="O41" s="85"/>
    </row>
    <row r="42" spans="1:23" ht="3" customHeight="1"/>
    <row r="43" spans="1:23" s="21" customFormat="1" ht="10.15" customHeight="1">
      <c r="A43" s="1" t="s">
        <v>66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3"/>
      <c r="Q43" s="23"/>
      <c r="R43" s="23"/>
      <c r="S43" s="23"/>
      <c r="T43" s="23"/>
      <c r="U43" s="23"/>
      <c r="V43" s="23"/>
      <c r="W43" s="23"/>
    </row>
    <row r="45" spans="1:23" ht="3.75" customHeight="1">
      <c r="B45" s="77"/>
      <c r="C45" s="77"/>
      <c r="D45" s="86"/>
      <c r="E45" s="86"/>
      <c r="F45" s="86"/>
      <c r="G45" s="86"/>
    </row>
    <row r="46" spans="1:23" ht="4.5" customHeight="1"/>
  </sheetData>
  <mergeCells count="18">
    <mergeCell ref="D41:E41"/>
    <mergeCell ref="A4:N4"/>
    <mergeCell ref="K2:O2"/>
    <mergeCell ref="L5:L6"/>
    <mergeCell ref="M5:M6"/>
    <mergeCell ref="N5:N6"/>
    <mergeCell ref="O5:O6"/>
    <mergeCell ref="D6:E6"/>
    <mergeCell ref="A9:N9"/>
    <mergeCell ref="D22:E22"/>
    <mergeCell ref="A23:N23"/>
    <mergeCell ref="D40:E40"/>
    <mergeCell ref="A8:O8"/>
    <mergeCell ref="A5:A6"/>
    <mergeCell ref="B5:B6"/>
    <mergeCell ref="C5:C6"/>
    <mergeCell ref="F5:J5"/>
    <mergeCell ref="K5:K6"/>
  </mergeCells>
  <printOptions horizontalCentered="1"/>
  <pageMargins left="0.43307086614173229" right="0.23622047244094491" top="0.94488188976377963" bottom="0.35433070866141736" header="0.78740157480314965" footer="0.19685039370078741"/>
  <pageSetup paperSize="9" scale="90" orientation="landscape" r:id="rId1"/>
  <headerFooter differentFirst="1" alignWithMargins="0">
    <oddHeader>&amp;C&amp;9&amp;P</oddHeader>
    <oddFooter>&amp;R&amp;8ДЦОП зі стрибків у воду та павання синхронного</oddFooter>
  </headerFooter>
  <rowBreaks count="1" manualBreakCount="1">
    <brk id="22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84D4"/>
  </sheetPr>
  <dimension ref="A1:X163"/>
  <sheetViews>
    <sheetView view="pageBreakPreview" zoomScale="110" zoomScaleNormal="100" zoomScaleSheetLayoutView="110" workbookViewId="0">
      <selection activeCell="A56" sqref="A56"/>
    </sheetView>
  </sheetViews>
  <sheetFormatPr defaultColWidth="9.140625" defaultRowHeight="11.25"/>
  <cols>
    <col min="1" max="1" width="39.28515625" style="21" customWidth="1"/>
    <col min="2" max="2" width="10.5703125" style="22" customWidth="1"/>
    <col min="3" max="3" width="5.140625" style="22" customWidth="1"/>
    <col min="4" max="4" width="16.42578125" style="29" customWidth="1"/>
    <col min="5" max="5" width="13.5703125" style="23" customWidth="1"/>
    <col min="6" max="6" width="7.7109375" style="23" customWidth="1"/>
    <col min="7" max="7" width="6.140625" style="23" customWidth="1"/>
    <col min="8" max="9" width="5.42578125" style="23" customWidth="1"/>
    <col min="10" max="10" width="6.85546875" style="23" customWidth="1"/>
    <col min="11" max="11" width="5.42578125" style="23" customWidth="1"/>
    <col min="12" max="12" width="7.28515625" style="23" customWidth="1"/>
    <col min="13" max="13" width="7.5703125" style="24" customWidth="1"/>
    <col min="14" max="14" width="7.5703125" style="24" hidden="1" customWidth="1"/>
    <col min="15" max="15" width="11.140625" style="25" customWidth="1"/>
    <col min="16" max="16" width="15.28515625" style="23" customWidth="1"/>
    <col min="17" max="17" width="10" style="23" customWidth="1"/>
    <col min="18" max="18" width="8.140625" style="23" customWidth="1"/>
    <col min="19" max="19" width="7.42578125" style="23" customWidth="1"/>
    <col min="20" max="21" width="6.42578125" style="23" customWidth="1"/>
    <col min="22" max="24" width="9.140625" style="23"/>
    <col min="25" max="16384" width="9.140625" style="21"/>
  </cols>
  <sheetData>
    <row r="1" spans="1:15" s="1" customFormat="1" ht="17.25" customHeight="1">
      <c r="E1" s="104"/>
      <c r="F1" s="104"/>
      <c r="G1" s="104"/>
      <c r="H1" s="104"/>
      <c r="I1" s="104"/>
      <c r="J1" s="104"/>
      <c r="K1" s="105" t="s">
        <v>0</v>
      </c>
      <c r="L1" s="105"/>
      <c r="M1" s="101"/>
      <c r="N1" s="57"/>
      <c r="O1" s="57"/>
    </row>
    <row r="2" spans="1:15" s="1" customFormat="1" ht="51.75" customHeight="1">
      <c r="B2" s="2"/>
      <c r="C2" s="2"/>
      <c r="E2" s="106"/>
      <c r="F2" s="107"/>
      <c r="G2" s="107"/>
      <c r="H2" s="107"/>
      <c r="I2" s="107"/>
      <c r="J2" s="107"/>
      <c r="K2" s="374" t="s">
        <v>161</v>
      </c>
      <c r="L2" s="374"/>
      <c r="M2" s="374"/>
      <c r="N2" s="374"/>
      <c r="O2" s="374"/>
    </row>
    <row r="3" spans="1:15" s="1" customFormat="1" ht="14.25" customHeight="1">
      <c r="B3" s="2"/>
      <c r="C3" s="2"/>
      <c r="E3" s="106"/>
      <c r="F3" s="107"/>
      <c r="G3" s="107"/>
      <c r="H3" s="107"/>
      <c r="I3" s="107"/>
      <c r="J3" s="107"/>
      <c r="K3" s="108"/>
      <c r="L3" s="108"/>
      <c r="M3" s="102"/>
      <c r="N3" s="4"/>
      <c r="O3" s="4"/>
    </row>
    <row r="4" spans="1:15" s="5" customFormat="1" ht="24" customHeight="1" thickBot="1">
      <c r="A4" s="373" t="s">
        <v>162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15" s="9" customFormat="1" ht="24" customHeight="1" thickBot="1">
      <c r="A5" s="380" t="s">
        <v>1</v>
      </c>
      <c r="B5" s="382" t="s">
        <v>2</v>
      </c>
      <c r="C5" s="380" t="s">
        <v>3</v>
      </c>
      <c r="D5" s="6" t="s">
        <v>64</v>
      </c>
      <c r="E5" s="7" t="s">
        <v>5</v>
      </c>
      <c r="F5" s="377" t="s">
        <v>6</v>
      </c>
      <c r="G5" s="384"/>
      <c r="H5" s="384"/>
      <c r="I5" s="384"/>
      <c r="J5" s="378"/>
      <c r="K5" s="394" t="s">
        <v>7</v>
      </c>
      <c r="L5" s="382" t="s">
        <v>8</v>
      </c>
      <c r="M5" s="375" t="s">
        <v>9</v>
      </c>
      <c r="N5" s="50"/>
      <c r="O5" s="375" t="s">
        <v>10</v>
      </c>
    </row>
    <row r="6" spans="1:15" s="9" customFormat="1" ht="24" customHeight="1" thickBot="1">
      <c r="A6" s="381"/>
      <c r="B6" s="383"/>
      <c r="C6" s="381"/>
      <c r="D6" s="377" t="s">
        <v>65</v>
      </c>
      <c r="E6" s="378"/>
      <c r="F6" s="10" t="s">
        <v>12</v>
      </c>
      <c r="G6" s="10" t="s">
        <v>13</v>
      </c>
      <c r="H6" s="8" t="s">
        <v>14</v>
      </c>
      <c r="I6" s="10" t="s">
        <v>15</v>
      </c>
      <c r="J6" s="10" t="s">
        <v>16</v>
      </c>
      <c r="K6" s="395"/>
      <c r="L6" s="383"/>
      <c r="M6" s="376"/>
      <c r="N6" s="51"/>
      <c r="O6" s="376"/>
    </row>
    <row r="7" spans="1:15" s="15" customFormat="1">
      <c r="B7" s="16"/>
      <c r="C7" s="16"/>
      <c r="D7" s="26"/>
      <c r="E7" s="23"/>
      <c r="F7" s="23"/>
      <c r="G7" s="23"/>
      <c r="H7" s="23"/>
      <c r="I7" s="23"/>
      <c r="J7" s="23"/>
      <c r="K7" s="23"/>
      <c r="L7" s="23"/>
      <c r="M7" s="17"/>
      <c r="N7" s="17"/>
      <c r="O7" s="18"/>
    </row>
    <row r="8" spans="1:15" s="11" customFormat="1" ht="23.45" customHeight="1">
      <c r="A8" s="404" t="s">
        <v>159</v>
      </c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</row>
    <row r="9" spans="1:15" s="69" customFormat="1" ht="19.149999999999999" customHeight="1">
      <c r="A9" s="73"/>
      <c r="B9" s="73"/>
      <c r="C9" s="73"/>
      <c r="D9" s="76"/>
      <c r="E9" s="73"/>
      <c r="F9" s="73"/>
      <c r="G9" s="73"/>
      <c r="H9" s="73"/>
      <c r="I9" s="73"/>
      <c r="J9" s="73"/>
      <c r="K9" s="73"/>
      <c r="L9" s="74"/>
      <c r="M9" s="120"/>
      <c r="N9" s="67"/>
      <c r="O9" s="75"/>
    </row>
    <row r="10" spans="1:15" s="119" customFormat="1" ht="27.75" customHeight="1">
      <c r="A10" s="12" t="s">
        <v>69</v>
      </c>
      <c r="B10" s="14" t="s">
        <v>448</v>
      </c>
      <c r="C10" s="14">
        <v>18</v>
      </c>
      <c r="D10" s="14" t="s">
        <v>58</v>
      </c>
      <c r="E10" s="14"/>
      <c r="F10" s="14">
        <v>10</v>
      </c>
      <c r="G10" s="14">
        <v>3</v>
      </c>
      <c r="H10" s="14">
        <v>0</v>
      </c>
      <c r="I10" s="14">
        <v>1</v>
      </c>
      <c r="J10" s="14">
        <v>14</v>
      </c>
      <c r="K10" s="14"/>
      <c r="L10" s="13">
        <v>3401220</v>
      </c>
      <c r="M10" s="103">
        <v>252</v>
      </c>
      <c r="N10" s="49"/>
      <c r="O10" s="121"/>
    </row>
    <row r="11" spans="1:15" s="69" customFormat="1" ht="27.75" customHeight="1">
      <c r="A11" s="12" t="s">
        <v>70</v>
      </c>
      <c r="B11" s="14" t="s">
        <v>449</v>
      </c>
      <c r="C11" s="14">
        <v>18</v>
      </c>
      <c r="D11" s="14" t="s">
        <v>58</v>
      </c>
      <c r="E11" s="14"/>
      <c r="F11" s="14">
        <v>10</v>
      </c>
      <c r="G11" s="14">
        <v>3</v>
      </c>
      <c r="H11" s="14">
        <v>0</v>
      </c>
      <c r="I11" s="14">
        <v>1</v>
      </c>
      <c r="J11" s="14">
        <v>14</v>
      </c>
      <c r="K11" s="14"/>
      <c r="L11" s="13">
        <v>3401220</v>
      </c>
      <c r="M11" s="103">
        <v>252</v>
      </c>
      <c r="N11" s="49"/>
      <c r="O11" s="121"/>
    </row>
    <row r="12" spans="1:15" s="69" customFormat="1" ht="27.75" customHeight="1">
      <c r="A12" s="12" t="s">
        <v>73</v>
      </c>
      <c r="B12" s="14" t="s">
        <v>450</v>
      </c>
      <c r="C12" s="14">
        <v>14</v>
      </c>
      <c r="D12" s="14" t="s">
        <v>58</v>
      </c>
      <c r="E12" s="14"/>
      <c r="F12" s="14">
        <v>10</v>
      </c>
      <c r="G12" s="14">
        <v>2</v>
      </c>
      <c r="H12" s="14">
        <v>0</v>
      </c>
      <c r="I12" s="14">
        <v>1</v>
      </c>
      <c r="J12" s="14">
        <v>13</v>
      </c>
      <c r="K12" s="14"/>
      <c r="L12" s="13">
        <v>3401220</v>
      </c>
      <c r="M12" s="103">
        <v>182</v>
      </c>
      <c r="N12" s="49"/>
      <c r="O12" s="121"/>
    </row>
    <row r="13" spans="1:15" s="69" customFormat="1" ht="27.75" customHeight="1">
      <c r="A13" s="12" t="s">
        <v>73</v>
      </c>
      <c r="B13" s="14" t="s">
        <v>451</v>
      </c>
      <c r="C13" s="14">
        <v>18</v>
      </c>
      <c r="D13" s="14" t="s">
        <v>58</v>
      </c>
      <c r="E13" s="14"/>
      <c r="F13" s="14">
        <v>6</v>
      </c>
      <c r="G13" s="14">
        <v>1</v>
      </c>
      <c r="H13" s="14">
        <v>0</v>
      </c>
      <c r="I13" s="14">
        <v>1</v>
      </c>
      <c r="J13" s="14">
        <v>8</v>
      </c>
      <c r="K13" s="14"/>
      <c r="L13" s="13">
        <v>3401220</v>
      </c>
      <c r="M13" s="103">
        <v>144</v>
      </c>
      <c r="N13" s="49"/>
      <c r="O13" s="121"/>
    </row>
    <row r="14" spans="1:15" s="69" customFormat="1" ht="27.75" customHeight="1">
      <c r="A14" s="12" t="s">
        <v>73</v>
      </c>
      <c r="B14" s="14" t="s">
        <v>452</v>
      </c>
      <c r="C14" s="14">
        <v>21</v>
      </c>
      <c r="D14" s="14" t="s">
        <v>58</v>
      </c>
      <c r="E14" s="14"/>
      <c r="F14" s="14">
        <v>10</v>
      </c>
      <c r="G14" s="14">
        <v>3</v>
      </c>
      <c r="H14" s="14">
        <v>0</v>
      </c>
      <c r="I14" s="14">
        <v>1</v>
      </c>
      <c r="J14" s="14">
        <v>14</v>
      </c>
      <c r="K14" s="14"/>
      <c r="L14" s="13">
        <v>3401220</v>
      </c>
      <c r="M14" s="103">
        <v>294</v>
      </c>
      <c r="N14" s="49"/>
      <c r="O14" s="121"/>
    </row>
    <row r="15" spans="1:15" s="119" customFormat="1" ht="27.75" customHeight="1">
      <c r="A15" s="12" t="s">
        <v>74</v>
      </c>
      <c r="B15" s="14" t="s">
        <v>453</v>
      </c>
      <c r="C15" s="14">
        <v>21</v>
      </c>
      <c r="D15" s="14" t="s">
        <v>58</v>
      </c>
      <c r="E15" s="14"/>
      <c r="F15" s="14">
        <v>10</v>
      </c>
      <c r="G15" s="14">
        <v>3</v>
      </c>
      <c r="H15" s="14">
        <v>0</v>
      </c>
      <c r="I15" s="14">
        <v>1</v>
      </c>
      <c r="J15" s="14">
        <v>14</v>
      </c>
      <c r="K15" s="14"/>
      <c r="L15" s="13">
        <v>3401220</v>
      </c>
      <c r="M15" s="103">
        <v>294</v>
      </c>
      <c r="N15" s="49"/>
      <c r="O15" s="121"/>
    </row>
    <row r="16" spans="1:15" s="69" customFormat="1" ht="27.75" customHeight="1">
      <c r="A16" s="12" t="s">
        <v>17</v>
      </c>
      <c r="B16" s="14" t="s">
        <v>454</v>
      </c>
      <c r="C16" s="14">
        <v>21</v>
      </c>
      <c r="D16" s="14" t="s">
        <v>58</v>
      </c>
      <c r="E16" s="14"/>
      <c r="F16" s="14">
        <v>8</v>
      </c>
      <c r="G16" s="14">
        <v>2</v>
      </c>
      <c r="H16" s="14">
        <v>0</v>
      </c>
      <c r="I16" s="14">
        <v>1</v>
      </c>
      <c r="J16" s="14">
        <v>11</v>
      </c>
      <c r="K16" s="14"/>
      <c r="L16" s="13">
        <v>3401220</v>
      </c>
      <c r="M16" s="103">
        <v>231</v>
      </c>
      <c r="N16" s="49"/>
      <c r="O16" s="121"/>
    </row>
    <row r="17" spans="1:15" s="69" customFormat="1" ht="27.75" customHeight="1">
      <c r="A17" s="12" t="s">
        <v>73</v>
      </c>
      <c r="B17" s="14" t="s">
        <v>455</v>
      </c>
      <c r="C17" s="14">
        <v>18</v>
      </c>
      <c r="D17" s="14" t="s">
        <v>58</v>
      </c>
      <c r="E17" s="14"/>
      <c r="F17" s="14">
        <v>10</v>
      </c>
      <c r="G17" s="14">
        <v>3</v>
      </c>
      <c r="H17" s="14">
        <v>0</v>
      </c>
      <c r="I17" s="14">
        <v>1</v>
      </c>
      <c r="J17" s="14">
        <v>14</v>
      </c>
      <c r="K17" s="14"/>
      <c r="L17" s="13">
        <v>3401220</v>
      </c>
      <c r="M17" s="103">
        <v>252</v>
      </c>
      <c r="N17" s="49"/>
      <c r="O17" s="121"/>
    </row>
    <row r="18" spans="1:15" s="69" customFormat="1" ht="27.75" customHeight="1">
      <c r="A18" s="12" t="s">
        <v>73</v>
      </c>
      <c r="B18" s="14" t="s">
        <v>456</v>
      </c>
      <c r="C18" s="14">
        <v>18</v>
      </c>
      <c r="D18" s="14" t="s">
        <v>58</v>
      </c>
      <c r="E18" s="14"/>
      <c r="F18" s="14">
        <v>15</v>
      </c>
      <c r="G18" s="14">
        <v>4</v>
      </c>
      <c r="H18" s="14">
        <v>0</v>
      </c>
      <c r="I18" s="14">
        <v>2</v>
      </c>
      <c r="J18" s="14">
        <v>21</v>
      </c>
      <c r="K18" s="14"/>
      <c r="L18" s="13">
        <v>3401220</v>
      </c>
      <c r="M18" s="103">
        <v>378</v>
      </c>
      <c r="N18" s="49"/>
      <c r="O18" s="121"/>
    </row>
    <row r="19" spans="1:15" s="69" customFormat="1" ht="27.75" customHeight="1">
      <c r="A19" s="12" t="s">
        <v>74</v>
      </c>
      <c r="B19" s="14" t="s">
        <v>457</v>
      </c>
      <c r="C19" s="14">
        <v>12</v>
      </c>
      <c r="D19" s="14" t="s">
        <v>58</v>
      </c>
      <c r="E19" s="14"/>
      <c r="F19" s="14">
        <v>7</v>
      </c>
      <c r="G19" s="14">
        <v>1</v>
      </c>
      <c r="H19" s="14">
        <v>0</v>
      </c>
      <c r="I19" s="14">
        <v>0</v>
      </c>
      <c r="J19" s="14">
        <v>8</v>
      </c>
      <c r="K19" s="14"/>
      <c r="L19" s="13">
        <v>3401220</v>
      </c>
      <c r="M19" s="103">
        <v>96</v>
      </c>
      <c r="N19" s="49"/>
      <c r="O19" s="121"/>
    </row>
    <row r="20" spans="1:15" s="69" customFormat="1" ht="27.75" customHeight="1">
      <c r="A20" s="12" t="s">
        <v>17</v>
      </c>
      <c r="B20" s="14" t="s">
        <v>458</v>
      </c>
      <c r="C20" s="14">
        <v>18</v>
      </c>
      <c r="D20" s="14" t="s">
        <v>58</v>
      </c>
      <c r="E20" s="14"/>
      <c r="F20" s="14">
        <v>10</v>
      </c>
      <c r="G20" s="14">
        <v>2</v>
      </c>
      <c r="H20" s="14">
        <v>0</v>
      </c>
      <c r="I20" s="14">
        <v>1</v>
      </c>
      <c r="J20" s="14">
        <v>13</v>
      </c>
      <c r="K20" s="14"/>
      <c r="L20" s="13">
        <v>3401220</v>
      </c>
      <c r="M20" s="103">
        <v>234</v>
      </c>
      <c r="N20" s="49"/>
      <c r="O20" s="121"/>
    </row>
    <row r="21" spans="1:15" s="119" customFormat="1" ht="27.75" customHeight="1">
      <c r="A21" s="12" t="s">
        <v>17</v>
      </c>
      <c r="B21" s="14" t="s">
        <v>463</v>
      </c>
      <c r="C21" s="14">
        <v>21</v>
      </c>
      <c r="D21" s="14" t="s">
        <v>58</v>
      </c>
      <c r="E21" s="14"/>
      <c r="F21" s="14">
        <v>15</v>
      </c>
      <c r="G21" s="14">
        <v>3</v>
      </c>
      <c r="H21" s="14">
        <v>0</v>
      </c>
      <c r="I21" s="14">
        <v>1</v>
      </c>
      <c r="J21" s="14">
        <v>19</v>
      </c>
      <c r="K21" s="14"/>
      <c r="L21" s="13">
        <v>3401220</v>
      </c>
      <c r="M21" s="103">
        <v>399</v>
      </c>
      <c r="N21" s="49"/>
      <c r="O21" s="121"/>
    </row>
    <row r="22" spans="1:15" s="69" customFormat="1" ht="27.75" customHeight="1">
      <c r="A22" s="12" t="s">
        <v>464</v>
      </c>
      <c r="B22" s="14" t="s">
        <v>460</v>
      </c>
      <c r="C22" s="14">
        <v>3</v>
      </c>
      <c r="D22" s="14" t="s">
        <v>58</v>
      </c>
      <c r="E22" s="14" t="s">
        <v>71</v>
      </c>
      <c r="F22" s="14">
        <v>4</v>
      </c>
      <c r="G22" s="14">
        <v>1</v>
      </c>
      <c r="H22" s="14">
        <v>0</v>
      </c>
      <c r="I22" s="14">
        <v>1</v>
      </c>
      <c r="J22" s="14">
        <v>6</v>
      </c>
      <c r="K22" s="14" t="s">
        <v>72</v>
      </c>
      <c r="L22" s="13">
        <v>3401220</v>
      </c>
      <c r="M22" s="103">
        <v>18</v>
      </c>
      <c r="N22" s="49"/>
      <c r="O22" s="121"/>
    </row>
    <row r="23" spans="1:15" s="69" customFormat="1" ht="27.75" customHeight="1">
      <c r="A23" s="12" t="s">
        <v>17</v>
      </c>
      <c r="B23" s="14" t="s">
        <v>465</v>
      </c>
      <c r="C23" s="14">
        <v>21</v>
      </c>
      <c r="D23" s="14" t="s">
        <v>58</v>
      </c>
      <c r="E23" s="14"/>
      <c r="F23" s="14">
        <v>10</v>
      </c>
      <c r="G23" s="14">
        <v>3</v>
      </c>
      <c r="H23" s="14">
        <v>0</v>
      </c>
      <c r="I23" s="14">
        <v>1</v>
      </c>
      <c r="J23" s="14">
        <v>14</v>
      </c>
      <c r="K23" s="14"/>
      <c r="L23" s="13">
        <v>3401220</v>
      </c>
      <c r="M23" s="103">
        <v>294</v>
      </c>
      <c r="N23" s="49"/>
      <c r="O23" s="121"/>
    </row>
    <row r="24" spans="1:15" s="69" customFormat="1" ht="27.75" customHeight="1">
      <c r="A24" s="12" t="s">
        <v>17</v>
      </c>
      <c r="B24" s="14" t="s">
        <v>466</v>
      </c>
      <c r="C24" s="14">
        <v>14</v>
      </c>
      <c r="D24" s="14" t="s">
        <v>58</v>
      </c>
      <c r="E24" s="14"/>
      <c r="F24" s="14">
        <v>5</v>
      </c>
      <c r="G24" s="14">
        <v>1</v>
      </c>
      <c r="H24" s="14">
        <v>0</v>
      </c>
      <c r="I24" s="14">
        <v>0</v>
      </c>
      <c r="J24" s="14">
        <v>6</v>
      </c>
      <c r="K24" s="14"/>
      <c r="L24" s="13">
        <v>3401220</v>
      </c>
      <c r="M24" s="103">
        <v>84</v>
      </c>
      <c r="N24" s="49"/>
      <c r="O24" s="121"/>
    </row>
    <row r="25" spans="1:15" s="69" customFormat="1" ht="27.75" customHeight="1">
      <c r="A25" s="12" t="s">
        <v>461</v>
      </c>
      <c r="B25" s="14" t="s">
        <v>467</v>
      </c>
      <c r="C25" s="14">
        <v>4</v>
      </c>
      <c r="D25" s="14" t="s">
        <v>58</v>
      </c>
      <c r="E25" s="14" t="s">
        <v>71</v>
      </c>
      <c r="F25" s="14">
        <v>4</v>
      </c>
      <c r="G25" s="14">
        <v>1</v>
      </c>
      <c r="H25" s="14">
        <v>0</v>
      </c>
      <c r="I25" s="14">
        <v>1</v>
      </c>
      <c r="J25" s="14">
        <v>6</v>
      </c>
      <c r="K25" s="14" t="s">
        <v>72</v>
      </c>
      <c r="L25" s="13">
        <v>3401220</v>
      </c>
      <c r="M25" s="103">
        <v>24</v>
      </c>
      <c r="N25" s="49"/>
      <c r="O25" s="121"/>
    </row>
    <row r="26" spans="1:15" s="69" customFormat="1" ht="27.75" customHeight="1">
      <c r="A26" s="12" t="s">
        <v>17</v>
      </c>
      <c r="B26" s="14" t="s">
        <v>468</v>
      </c>
      <c r="C26" s="14">
        <v>21</v>
      </c>
      <c r="D26" s="14" t="s">
        <v>58</v>
      </c>
      <c r="E26" s="14"/>
      <c r="F26" s="14">
        <v>10</v>
      </c>
      <c r="G26" s="14">
        <v>3</v>
      </c>
      <c r="H26" s="14">
        <v>0</v>
      </c>
      <c r="I26" s="14">
        <v>1</v>
      </c>
      <c r="J26" s="14">
        <v>14</v>
      </c>
      <c r="K26" s="14"/>
      <c r="L26" s="13">
        <v>3401220</v>
      </c>
      <c r="M26" s="103">
        <v>294</v>
      </c>
      <c r="N26" s="49"/>
      <c r="O26" s="121"/>
    </row>
    <row r="27" spans="1:15" s="69" customFormat="1" ht="27.75" customHeight="1">
      <c r="A27" s="12" t="s">
        <v>73</v>
      </c>
      <c r="B27" s="14" t="s">
        <v>469</v>
      </c>
      <c r="C27" s="14">
        <v>21</v>
      </c>
      <c r="D27" s="14" t="s">
        <v>58</v>
      </c>
      <c r="E27" s="14"/>
      <c r="F27" s="14">
        <v>10</v>
      </c>
      <c r="G27" s="14">
        <v>3</v>
      </c>
      <c r="H27" s="14">
        <v>0</v>
      </c>
      <c r="I27" s="14">
        <v>2</v>
      </c>
      <c r="J27" s="14">
        <v>15</v>
      </c>
      <c r="K27" s="14"/>
      <c r="L27" s="13">
        <v>3401220</v>
      </c>
      <c r="M27" s="103">
        <v>315</v>
      </c>
      <c r="N27" s="49"/>
      <c r="O27" s="121"/>
    </row>
    <row r="28" spans="1:15" s="69" customFormat="1" ht="27.75" customHeight="1">
      <c r="A28" s="12" t="s">
        <v>73</v>
      </c>
      <c r="B28" s="14" t="s">
        <v>462</v>
      </c>
      <c r="C28" s="14">
        <v>18</v>
      </c>
      <c r="D28" s="14" t="s">
        <v>58</v>
      </c>
      <c r="E28" s="14"/>
      <c r="F28" s="14">
        <v>10</v>
      </c>
      <c r="G28" s="14">
        <v>2</v>
      </c>
      <c r="H28" s="14">
        <v>0</v>
      </c>
      <c r="I28" s="14">
        <v>1</v>
      </c>
      <c r="J28" s="14">
        <v>13</v>
      </c>
      <c r="K28" s="14"/>
      <c r="L28" s="13">
        <v>3401220</v>
      </c>
      <c r="M28" s="103">
        <v>234</v>
      </c>
      <c r="N28" s="49"/>
      <c r="O28" s="121"/>
    </row>
    <row r="29" spans="1:15" s="69" customFormat="1" ht="27.75" customHeight="1">
      <c r="A29" s="12" t="s">
        <v>73</v>
      </c>
      <c r="B29" s="14" t="s">
        <v>470</v>
      </c>
      <c r="C29" s="14">
        <v>21</v>
      </c>
      <c r="D29" s="14" t="s">
        <v>58</v>
      </c>
      <c r="E29" s="14"/>
      <c r="F29" s="14">
        <v>12</v>
      </c>
      <c r="G29" s="14">
        <v>3</v>
      </c>
      <c r="H29" s="14">
        <v>0</v>
      </c>
      <c r="I29" s="14">
        <v>2</v>
      </c>
      <c r="J29" s="14">
        <v>17</v>
      </c>
      <c r="K29" s="14"/>
      <c r="L29" s="13">
        <v>3401220</v>
      </c>
      <c r="M29" s="103">
        <v>357</v>
      </c>
      <c r="N29" s="49"/>
      <c r="O29" s="121"/>
    </row>
    <row r="30" spans="1:15" s="69" customFormat="1" ht="27.75" customHeight="1">
      <c r="A30" s="12" t="s">
        <v>471</v>
      </c>
      <c r="B30" s="14" t="s">
        <v>472</v>
      </c>
      <c r="C30" s="14">
        <v>18</v>
      </c>
      <c r="D30" s="14" t="s">
        <v>58</v>
      </c>
      <c r="E30" s="14"/>
      <c r="F30" s="14">
        <v>10</v>
      </c>
      <c r="G30" s="14">
        <v>3</v>
      </c>
      <c r="H30" s="14">
        <v>0</v>
      </c>
      <c r="I30" s="14">
        <v>2</v>
      </c>
      <c r="J30" s="14">
        <v>15</v>
      </c>
      <c r="K30" s="14"/>
      <c r="L30" s="13">
        <v>3401220</v>
      </c>
      <c r="M30" s="103">
        <v>270</v>
      </c>
      <c r="N30" s="49"/>
      <c r="O30" s="121"/>
    </row>
    <row r="31" spans="1:15" s="69" customFormat="1" ht="27.75" customHeight="1">
      <c r="A31" s="12" t="s">
        <v>73</v>
      </c>
      <c r="B31" s="14" t="s">
        <v>473</v>
      </c>
      <c r="C31" s="14">
        <v>21</v>
      </c>
      <c r="D31" s="14" t="s">
        <v>58</v>
      </c>
      <c r="E31" s="14"/>
      <c r="F31" s="14">
        <v>10</v>
      </c>
      <c r="G31" s="14">
        <v>3</v>
      </c>
      <c r="H31" s="14">
        <v>0</v>
      </c>
      <c r="I31" s="14">
        <v>2</v>
      </c>
      <c r="J31" s="14">
        <v>15</v>
      </c>
      <c r="K31" s="14"/>
      <c r="L31" s="13">
        <v>3401220</v>
      </c>
      <c r="M31" s="103">
        <v>315</v>
      </c>
      <c r="N31" s="49"/>
      <c r="O31" s="121"/>
    </row>
    <row r="32" spans="1:15" s="69" customFormat="1" ht="27.75" customHeight="1">
      <c r="A32" s="12" t="s">
        <v>471</v>
      </c>
      <c r="B32" s="14" t="s">
        <v>474</v>
      </c>
      <c r="C32" s="14">
        <v>18</v>
      </c>
      <c r="D32" s="14" t="s">
        <v>58</v>
      </c>
      <c r="E32" s="14"/>
      <c r="F32" s="14">
        <v>10</v>
      </c>
      <c r="G32" s="14">
        <v>3</v>
      </c>
      <c r="H32" s="14">
        <v>0</v>
      </c>
      <c r="I32" s="14">
        <v>1</v>
      </c>
      <c r="J32" s="14">
        <v>14</v>
      </c>
      <c r="K32" s="14"/>
      <c r="L32" s="13">
        <v>3401220</v>
      </c>
      <c r="M32" s="103">
        <v>252</v>
      </c>
      <c r="N32" s="49"/>
      <c r="O32" s="121"/>
    </row>
    <row r="33" spans="1:15" s="69" customFormat="1" ht="27.75" customHeight="1">
      <c r="A33" s="12" t="s">
        <v>73</v>
      </c>
      <c r="B33" s="14" t="s">
        <v>475</v>
      </c>
      <c r="C33" s="14">
        <v>18</v>
      </c>
      <c r="D33" s="14" t="s">
        <v>58</v>
      </c>
      <c r="E33" s="14"/>
      <c r="F33" s="14">
        <v>10</v>
      </c>
      <c r="G33" s="14">
        <v>3</v>
      </c>
      <c r="H33" s="14">
        <v>0</v>
      </c>
      <c r="I33" s="14">
        <v>1</v>
      </c>
      <c r="J33" s="14">
        <v>14</v>
      </c>
      <c r="K33" s="14"/>
      <c r="L33" s="13">
        <v>3401220</v>
      </c>
      <c r="M33" s="103">
        <v>252</v>
      </c>
      <c r="N33" s="49"/>
      <c r="O33" s="121"/>
    </row>
    <row r="34" spans="1:15" s="69" customFormat="1" ht="27.75" customHeight="1">
      <c r="A34" s="12" t="s">
        <v>73</v>
      </c>
      <c r="B34" s="14" t="s">
        <v>476</v>
      </c>
      <c r="C34" s="14">
        <v>21</v>
      </c>
      <c r="D34" s="14" t="s">
        <v>58</v>
      </c>
      <c r="E34" s="14"/>
      <c r="F34" s="14">
        <v>10</v>
      </c>
      <c r="G34" s="14">
        <v>3</v>
      </c>
      <c r="H34" s="14">
        <v>0</v>
      </c>
      <c r="I34" s="14">
        <v>1</v>
      </c>
      <c r="J34" s="14">
        <v>14</v>
      </c>
      <c r="K34" s="14"/>
      <c r="L34" s="13">
        <v>3401220</v>
      </c>
      <c r="M34" s="103">
        <v>294</v>
      </c>
      <c r="N34" s="49"/>
      <c r="O34" s="121"/>
    </row>
    <row r="35" spans="1:15" s="128" customFormat="1" ht="12.75">
      <c r="A35" s="406" t="s">
        <v>40</v>
      </c>
      <c r="B35" s="407"/>
      <c r="C35" s="125"/>
      <c r="D35" s="408" t="s">
        <v>80</v>
      </c>
      <c r="E35" s="408"/>
      <c r="F35" s="221">
        <f>SUM(F10:F34)</f>
        <v>236</v>
      </c>
      <c r="G35" s="221">
        <f t="shared" ref="G35:J35" si="0">SUM(G10:G34)</f>
        <v>62</v>
      </c>
      <c r="H35" s="221">
        <f t="shared" si="0"/>
        <v>0</v>
      </c>
      <c r="I35" s="221">
        <f t="shared" si="0"/>
        <v>28</v>
      </c>
      <c r="J35" s="221">
        <f t="shared" si="0"/>
        <v>326</v>
      </c>
      <c r="K35" s="222"/>
      <c r="L35" s="223"/>
      <c r="M35" s="224">
        <f>SUM(M10:M34)</f>
        <v>6011</v>
      </c>
      <c r="N35" s="126"/>
      <c r="O35" s="127"/>
    </row>
    <row r="36" spans="1:15" s="15" customFormat="1">
      <c r="A36" s="372"/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</row>
    <row r="37" spans="1:15" s="15" customFormat="1">
      <c r="A37" s="372" t="s">
        <v>43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</row>
    <row r="38" spans="1:15" s="15" customFormat="1">
      <c r="B38" s="16"/>
      <c r="C38" s="16"/>
      <c r="D38" s="26"/>
      <c r="E38" s="23"/>
      <c r="F38" s="23"/>
      <c r="G38" s="23"/>
      <c r="H38" s="23"/>
      <c r="I38" s="23"/>
      <c r="J38" s="23"/>
      <c r="K38" s="109"/>
      <c r="L38" s="109"/>
      <c r="M38" s="17"/>
      <c r="N38" s="17"/>
      <c r="O38" s="18"/>
    </row>
    <row r="39" spans="1:15" s="15" customFormat="1" ht="9.6" customHeight="1">
      <c r="A39" s="405"/>
      <c r="B39" s="405"/>
      <c r="C39" s="405"/>
      <c r="D39" s="405"/>
      <c r="E39" s="405"/>
      <c r="F39" s="405"/>
      <c r="G39" s="110"/>
      <c r="H39" s="110"/>
      <c r="I39" s="110"/>
      <c r="J39" s="110"/>
      <c r="K39" s="111"/>
      <c r="L39" s="112"/>
      <c r="M39" s="19"/>
      <c r="N39" s="19"/>
      <c r="O39" s="28"/>
    </row>
    <row r="40" spans="1:15" s="15" customFormat="1">
      <c r="B40" s="70"/>
      <c r="C40" s="70"/>
      <c r="D40" s="71"/>
      <c r="E40" s="113"/>
      <c r="F40" s="113"/>
      <c r="G40" s="113"/>
      <c r="H40" s="113"/>
      <c r="I40" s="23"/>
      <c r="J40" s="23"/>
      <c r="K40" s="23"/>
      <c r="L40" s="23"/>
      <c r="M40" s="17"/>
      <c r="N40" s="17"/>
      <c r="O40" s="18"/>
    </row>
    <row r="41" spans="1:15" s="15" customFormat="1">
      <c r="B41" s="16"/>
      <c r="C41" s="16"/>
      <c r="D41" s="26"/>
      <c r="E41" s="23"/>
      <c r="F41" s="23"/>
      <c r="G41" s="23"/>
      <c r="H41" s="23"/>
      <c r="I41" s="23"/>
      <c r="J41" s="23"/>
      <c r="K41" s="23"/>
      <c r="L41" s="23"/>
      <c r="M41" s="17"/>
      <c r="N41" s="17"/>
      <c r="O41" s="18"/>
    </row>
    <row r="42" spans="1:15" s="15" customFormat="1">
      <c r="B42" s="16"/>
      <c r="C42" s="16"/>
      <c r="D42" s="26"/>
      <c r="E42" s="23"/>
      <c r="F42" s="23"/>
      <c r="G42" s="23"/>
      <c r="H42" s="23"/>
      <c r="I42" s="23"/>
      <c r="J42" s="23"/>
      <c r="K42" s="23"/>
      <c r="L42" s="23"/>
      <c r="M42" s="17"/>
      <c r="N42" s="17"/>
      <c r="O42" s="18"/>
    </row>
    <row r="43" spans="1:15" s="15" customFormat="1">
      <c r="B43" s="16"/>
      <c r="C43" s="16"/>
      <c r="D43" s="26"/>
      <c r="E43" s="23"/>
      <c r="F43" s="23"/>
      <c r="G43" s="23"/>
      <c r="H43" s="23"/>
      <c r="I43" s="23"/>
      <c r="J43" s="23"/>
      <c r="K43" s="23"/>
      <c r="L43" s="23"/>
      <c r="M43" s="17"/>
      <c r="N43" s="17"/>
      <c r="O43" s="18"/>
    </row>
    <row r="44" spans="1:15" s="15" customFormat="1">
      <c r="B44" s="16"/>
      <c r="C44" s="16"/>
      <c r="D44" s="26"/>
      <c r="E44" s="23"/>
      <c r="F44" s="23"/>
      <c r="G44" s="23"/>
      <c r="H44" s="23"/>
      <c r="I44" s="23"/>
      <c r="J44" s="23"/>
      <c r="K44" s="23"/>
      <c r="L44" s="23"/>
      <c r="M44" s="17"/>
      <c r="N44" s="17"/>
      <c r="O44" s="18"/>
    </row>
    <row r="45" spans="1:15" s="15" customFormat="1">
      <c r="B45" s="16"/>
      <c r="C45" s="16"/>
      <c r="D45" s="26"/>
      <c r="E45" s="23"/>
      <c r="F45" s="23"/>
      <c r="G45" s="23"/>
      <c r="H45" s="23"/>
      <c r="I45" s="23"/>
      <c r="J45" s="23"/>
      <c r="K45" s="23"/>
      <c r="L45" s="23"/>
      <c r="M45" s="17"/>
      <c r="N45" s="17"/>
      <c r="O45" s="18"/>
    </row>
    <row r="46" spans="1:15" s="15" customFormat="1">
      <c r="B46" s="16"/>
      <c r="C46" s="16"/>
      <c r="D46" s="26"/>
      <c r="E46" s="23"/>
      <c r="F46" s="23"/>
      <c r="G46" s="23"/>
      <c r="H46" s="23"/>
      <c r="I46" s="23"/>
      <c r="J46" s="23"/>
      <c r="K46" s="23"/>
      <c r="L46" s="23"/>
      <c r="M46" s="17"/>
      <c r="N46" s="17"/>
      <c r="O46" s="18"/>
    </row>
    <row r="47" spans="1:15" s="15" customFormat="1">
      <c r="B47" s="16"/>
      <c r="C47" s="16"/>
      <c r="D47" s="26"/>
      <c r="E47" s="23"/>
      <c r="F47" s="23"/>
      <c r="G47" s="23"/>
      <c r="H47" s="23"/>
      <c r="I47" s="23"/>
      <c r="J47" s="23"/>
      <c r="K47" s="23"/>
      <c r="L47" s="23"/>
      <c r="M47" s="17"/>
      <c r="N47" s="17"/>
      <c r="O47" s="18"/>
    </row>
    <row r="48" spans="1:15" s="15" customFormat="1">
      <c r="B48" s="16"/>
      <c r="C48" s="16"/>
      <c r="D48" s="26"/>
      <c r="E48" s="23"/>
      <c r="F48" s="23"/>
      <c r="G48" s="23"/>
      <c r="H48" s="23"/>
      <c r="I48" s="23"/>
      <c r="J48" s="23"/>
      <c r="K48" s="23"/>
      <c r="L48" s="23"/>
      <c r="M48" s="17"/>
      <c r="N48" s="17"/>
      <c r="O48" s="18"/>
    </row>
    <row r="49" spans="2:15" s="15" customFormat="1">
      <c r="B49" s="16"/>
      <c r="C49" s="16"/>
      <c r="D49" s="26"/>
      <c r="E49" s="23"/>
      <c r="F49" s="23"/>
      <c r="G49" s="23"/>
      <c r="H49" s="23"/>
      <c r="I49" s="23"/>
      <c r="J49" s="23"/>
      <c r="K49" s="23"/>
      <c r="L49" s="23"/>
      <c r="M49" s="17"/>
      <c r="N49" s="17"/>
      <c r="O49" s="18"/>
    </row>
    <row r="50" spans="2:15" s="15" customFormat="1">
      <c r="B50" s="16"/>
      <c r="C50" s="16"/>
      <c r="D50" s="26"/>
      <c r="E50" s="23"/>
      <c r="F50" s="23"/>
      <c r="G50" s="23"/>
      <c r="H50" s="23"/>
      <c r="I50" s="23"/>
      <c r="J50" s="23"/>
      <c r="K50" s="23"/>
      <c r="L50" s="23"/>
      <c r="M50" s="17"/>
      <c r="N50" s="17"/>
      <c r="O50" s="18"/>
    </row>
    <row r="51" spans="2:15" s="15" customFormat="1">
      <c r="B51" s="16"/>
      <c r="C51" s="16"/>
      <c r="D51" s="26"/>
      <c r="E51" s="23"/>
      <c r="F51" s="23"/>
      <c r="G51" s="23"/>
      <c r="H51" s="23"/>
      <c r="I51" s="23"/>
      <c r="J51" s="23"/>
      <c r="K51" s="23"/>
      <c r="L51" s="23"/>
      <c r="M51" s="17"/>
      <c r="N51" s="17"/>
      <c r="O51" s="18"/>
    </row>
    <row r="52" spans="2:15" s="15" customFormat="1">
      <c r="B52" s="16"/>
      <c r="C52" s="16"/>
      <c r="D52" s="26"/>
      <c r="E52" s="23"/>
      <c r="F52" s="23"/>
      <c r="G52" s="23"/>
      <c r="H52" s="23"/>
      <c r="I52" s="23"/>
      <c r="J52" s="23"/>
      <c r="K52" s="23"/>
      <c r="L52" s="23"/>
      <c r="M52" s="17"/>
      <c r="N52" s="17"/>
      <c r="O52" s="18"/>
    </row>
    <row r="53" spans="2:15" s="15" customFormat="1">
      <c r="B53" s="16"/>
      <c r="C53" s="16"/>
      <c r="D53" s="26"/>
      <c r="E53" s="23"/>
      <c r="F53" s="23"/>
      <c r="G53" s="23"/>
      <c r="H53" s="23"/>
      <c r="I53" s="23"/>
      <c r="J53" s="23"/>
      <c r="K53" s="23"/>
      <c r="L53" s="23"/>
      <c r="M53" s="17"/>
      <c r="N53" s="17"/>
      <c r="O53" s="18"/>
    </row>
    <row r="54" spans="2:15" s="15" customFormat="1">
      <c r="B54" s="16"/>
      <c r="C54" s="16"/>
      <c r="D54" s="26"/>
      <c r="E54" s="23"/>
      <c r="F54" s="23"/>
      <c r="G54" s="23"/>
      <c r="H54" s="23"/>
      <c r="I54" s="23"/>
      <c r="J54" s="23"/>
      <c r="K54" s="23"/>
      <c r="L54" s="23"/>
      <c r="M54" s="17"/>
      <c r="N54" s="17"/>
      <c r="O54" s="18"/>
    </row>
    <row r="55" spans="2:15" s="15" customFormat="1">
      <c r="B55" s="16"/>
      <c r="C55" s="16"/>
      <c r="D55" s="26"/>
      <c r="E55" s="23"/>
      <c r="F55" s="23"/>
      <c r="G55" s="23"/>
      <c r="H55" s="23"/>
      <c r="I55" s="23"/>
      <c r="J55" s="23"/>
      <c r="K55" s="23"/>
      <c r="L55" s="23"/>
      <c r="M55" s="17"/>
      <c r="N55" s="17"/>
      <c r="O55" s="18"/>
    </row>
    <row r="56" spans="2:15" s="15" customFormat="1">
      <c r="B56" s="16"/>
      <c r="C56" s="16"/>
      <c r="D56" s="26"/>
      <c r="E56" s="23"/>
      <c r="F56" s="23"/>
      <c r="G56" s="23"/>
      <c r="H56" s="23"/>
      <c r="I56" s="23"/>
      <c r="J56" s="23"/>
      <c r="K56" s="23"/>
      <c r="L56" s="23"/>
      <c r="M56" s="17"/>
      <c r="N56" s="17"/>
      <c r="O56" s="18"/>
    </row>
    <row r="57" spans="2:15" s="15" customFormat="1">
      <c r="B57" s="16"/>
      <c r="C57" s="16"/>
      <c r="D57" s="26"/>
      <c r="E57" s="23"/>
      <c r="F57" s="23"/>
      <c r="G57" s="23"/>
      <c r="H57" s="23"/>
      <c r="I57" s="23"/>
      <c r="J57" s="23"/>
      <c r="K57" s="23"/>
      <c r="L57" s="23"/>
      <c r="M57" s="17"/>
      <c r="N57" s="17"/>
      <c r="O57" s="18"/>
    </row>
    <row r="58" spans="2:15" s="15" customFormat="1">
      <c r="B58" s="16"/>
      <c r="C58" s="16"/>
      <c r="D58" s="26"/>
      <c r="E58" s="23"/>
      <c r="F58" s="23"/>
      <c r="G58" s="23"/>
      <c r="H58" s="23"/>
      <c r="I58" s="23"/>
      <c r="J58" s="23"/>
      <c r="K58" s="23"/>
      <c r="L58" s="23"/>
      <c r="M58" s="17"/>
      <c r="N58" s="17"/>
      <c r="O58" s="18"/>
    </row>
    <row r="59" spans="2:15" s="15" customFormat="1">
      <c r="B59" s="16"/>
      <c r="C59" s="16"/>
      <c r="D59" s="26"/>
      <c r="E59" s="23"/>
      <c r="F59" s="23"/>
      <c r="G59" s="23"/>
      <c r="H59" s="23"/>
      <c r="I59" s="23"/>
      <c r="J59" s="23"/>
      <c r="K59" s="23"/>
      <c r="L59" s="23"/>
      <c r="M59" s="17"/>
      <c r="N59" s="17"/>
      <c r="O59" s="18"/>
    </row>
    <row r="60" spans="2:15" s="15" customFormat="1">
      <c r="B60" s="16"/>
      <c r="C60" s="16"/>
      <c r="D60" s="26"/>
      <c r="E60" s="23"/>
      <c r="F60" s="23"/>
      <c r="G60" s="23"/>
      <c r="H60" s="23"/>
      <c r="I60" s="23"/>
      <c r="J60" s="23"/>
      <c r="K60" s="23"/>
      <c r="L60" s="23"/>
      <c r="M60" s="17"/>
      <c r="N60" s="17"/>
      <c r="O60" s="18"/>
    </row>
    <row r="61" spans="2:15" s="15" customFormat="1">
      <c r="B61" s="16"/>
      <c r="C61" s="16"/>
      <c r="D61" s="26"/>
      <c r="E61" s="23"/>
      <c r="F61" s="23"/>
      <c r="G61" s="23"/>
      <c r="H61" s="23"/>
      <c r="I61" s="23"/>
      <c r="J61" s="23"/>
      <c r="K61" s="23"/>
      <c r="L61" s="23"/>
      <c r="M61" s="17"/>
      <c r="N61" s="17"/>
      <c r="O61" s="18"/>
    </row>
    <row r="62" spans="2:15" s="15" customFormat="1">
      <c r="B62" s="16"/>
      <c r="C62" s="16"/>
      <c r="D62" s="26"/>
      <c r="E62" s="23"/>
      <c r="F62" s="23"/>
      <c r="G62" s="23"/>
      <c r="H62" s="23"/>
      <c r="I62" s="23"/>
      <c r="J62" s="23"/>
      <c r="K62" s="23"/>
      <c r="L62" s="23"/>
      <c r="M62" s="17"/>
      <c r="N62" s="17"/>
      <c r="O62" s="18"/>
    </row>
    <row r="63" spans="2:15" s="15" customFormat="1">
      <c r="B63" s="16"/>
      <c r="C63" s="16"/>
      <c r="D63" s="26"/>
      <c r="E63" s="23"/>
      <c r="F63" s="23"/>
      <c r="G63" s="23"/>
      <c r="H63" s="23"/>
      <c r="I63" s="23"/>
      <c r="J63" s="23"/>
      <c r="K63" s="23"/>
      <c r="L63" s="23"/>
      <c r="M63" s="17"/>
      <c r="N63" s="17"/>
      <c r="O63" s="18"/>
    </row>
    <row r="64" spans="2:15" s="15" customFormat="1">
      <c r="B64" s="16"/>
      <c r="C64" s="16"/>
      <c r="D64" s="26"/>
      <c r="E64" s="23"/>
      <c r="F64" s="23"/>
      <c r="G64" s="23"/>
      <c r="H64" s="23"/>
      <c r="I64" s="23"/>
      <c r="J64" s="23"/>
      <c r="K64" s="23"/>
      <c r="L64" s="23"/>
      <c r="M64" s="17"/>
      <c r="N64" s="17"/>
      <c r="O64" s="18"/>
    </row>
    <row r="65" spans="2:24" s="15" customFormat="1">
      <c r="B65" s="16"/>
      <c r="C65" s="16"/>
      <c r="D65" s="26"/>
      <c r="E65" s="23"/>
      <c r="F65" s="23"/>
      <c r="G65" s="23"/>
      <c r="H65" s="23"/>
      <c r="I65" s="23"/>
      <c r="J65" s="23"/>
      <c r="K65" s="23"/>
      <c r="L65" s="23"/>
      <c r="M65" s="17"/>
      <c r="N65" s="17"/>
      <c r="O65" s="18"/>
    </row>
    <row r="66" spans="2:24" s="15" customFormat="1">
      <c r="B66" s="16"/>
      <c r="C66" s="16"/>
      <c r="D66" s="26"/>
      <c r="E66" s="23"/>
      <c r="F66" s="23"/>
      <c r="G66" s="23"/>
      <c r="H66" s="23"/>
      <c r="I66" s="23"/>
      <c r="J66" s="23"/>
      <c r="K66" s="23"/>
      <c r="L66" s="23"/>
      <c r="M66" s="17"/>
      <c r="N66" s="17"/>
      <c r="O66" s="18"/>
    </row>
    <row r="67" spans="2:24" s="15" customFormat="1">
      <c r="B67" s="16"/>
      <c r="C67" s="16"/>
      <c r="D67" s="26"/>
      <c r="E67" s="23"/>
      <c r="F67" s="23"/>
      <c r="G67" s="23"/>
      <c r="H67" s="23"/>
      <c r="I67" s="23"/>
      <c r="J67" s="23"/>
      <c r="K67" s="23"/>
      <c r="L67" s="23"/>
      <c r="M67" s="17"/>
      <c r="N67" s="17"/>
      <c r="O67" s="18"/>
    </row>
    <row r="68" spans="2:24" s="15" customFormat="1">
      <c r="B68" s="16"/>
      <c r="C68" s="16"/>
      <c r="D68" s="26"/>
      <c r="E68" s="23"/>
      <c r="F68" s="23"/>
      <c r="G68" s="23"/>
      <c r="H68" s="23"/>
      <c r="I68" s="23"/>
      <c r="J68" s="23"/>
      <c r="K68" s="23"/>
      <c r="L68" s="23"/>
      <c r="M68" s="17"/>
      <c r="N68" s="17"/>
      <c r="O68" s="18"/>
    </row>
    <row r="69" spans="2:24" s="15" customFormat="1">
      <c r="B69" s="16"/>
      <c r="C69" s="16"/>
      <c r="D69" s="26"/>
      <c r="E69" s="23"/>
      <c r="F69" s="23"/>
      <c r="G69" s="23"/>
      <c r="H69" s="23"/>
      <c r="I69" s="23"/>
      <c r="J69" s="23"/>
      <c r="K69" s="23"/>
      <c r="L69" s="23"/>
      <c r="M69" s="17"/>
      <c r="N69" s="17"/>
      <c r="O69" s="18"/>
    </row>
    <row r="70" spans="2:24" s="15" customFormat="1">
      <c r="B70" s="16"/>
      <c r="C70" s="16"/>
      <c r="D70" s="26"/>
      <c r="E70" s="23"/>
      <c r="F70" s="23"/>
      <c r="G70" s="23"/>
      <c r="H70" s="23"/>
      <c r="I70" s="23"/>
      <c r="J70" s="23"/>
      <c r="K70" s="23"/>
      <c r="L70" s="23"/>
      <c r="M70" s="17"/>
      <c r="N70" s="17"/>
      <c r="O70" s="18"/>
    </row>
    <row r="71" spans="2:24" s="15" customFormat="1">
      <c r="B71" s="16"/>
      <c r="C71" s="16"/>
      <c r="D71" s="26"/>
      <c r="E71" s="23"/>
      <c r="F71" s="23"/>
      <c r="G71" s="23"/>
      <c r="H71" s="23"/>
      <c r="I71" s="23"/>
      <c r="J71" s="23"/>
      <c r="K71" s="23"/>
      <c r="L71" s="23"/>
      <c r="M71" s="17"/>
      <c r="N71" s="17"/>
      <c r="O71" s="18"/>
    </row>
    <row r="72" spans="2:24" s="15" customFormat="1">
      <c r="B72" s="16"/>
      <c r="C72" s="16"/>
      <c r="D72" s="26"/>
      <c r="E72" s="23"/>
      <c r="F72" s="23"/>
      <c r="G72" s="23"/>
      <c r="H72" s="23"/>
      <c r="I72" s="23"/>
      <c r="J72" s="23"/>
      <c r="K72" s="23"/>
      <c r="L72" s="23"/>
      <c r="M72" s="17"/>
      <c r="N72" s="17"/>
      <c r="O72" s="18"/>
      <c r="P72" s="23"/>
      <c r="Q72" s="23"/>
      <c r="R72" s="23"/>
      <c r="S72" s="23"/>
      <c r="T72" s="23"/>
      <c r="U72" s="23"/>
      <c r="V72" s="23"/>
      <c r="W72" s="23"/>
      <c r="X72" s="23"/>
    </row>
    <row r="73" spans="2:24" s="15" customFormat="1">
      <c r="B73" s="16"/>
      <c r="C73" s="16"/>
      <c r="D73" s="26"/>
      <c r="E73" s="23"/>
      <c r="F73" s="23"/>
      <c r="G73" s="23"/>
      <c r="H73" s="23"/>
      <c r="I73" s="23"/>
      <c r="J73" s="23"/>
      <c r="K73" s="23"/>
      <c r="L73" s="23"/>
      <c r="M73" s="17"/>
      <c r="N73" s="17"/>
      <c r="O73" s="18"/>
      <c r="P73" s="23"/>
      <c r="Q73" s="23"/>
      <c r="R73" s="23"/>
      <c r="S73" s="23"/>
      <c r="T73" s="23"/>
      <c r="U73" s="23"/>
      <c r="V73" s="23"/>
      <c r="W73" s="23"/>
      <c r="X73" s="23"/>
    </row>
    <row r="74" spans="2:24" s="15" customFormat="1">
      <c r="B74" s="16"/>
      <c r="C74" s="16"/>
      <c r="D74" s="26"/>
      <c r="E74" s="23"/>
      <c r="F74" s="23"/>
      <c r="G74" s="23"/>
      <c r="H74" s="23"/>
      <c r="I74" s="23"/>
      <c r="J74" s="23"/>
      <c r="K74" s="23"/>
      <c r="L74" s="23"/>
      <c r="M74" s="17"/>
      <c r="N74" s="17"/>
      <c r="O74" s="18"/>
      <c r="P74" s="23"/>
      <c r="Q74" s="23"/>
      <c r="R74" s="23"/>
      <c r="S74" s="23"/>
      <c r="T74" s="23"/>
      <c r="U74" s="23"/>
      <c r="V74" s="23"/>
      <c r="W74" s="23"/>
      <c r="X74" s="23"/>
    </row>
    <row r="75" spans="2:24" s="15" customFormat="1">
      <c r="B75" s="16"/>
      <c r="C75" s="16"/>
      <c r="D75" s="26"/>
      <c r="E75" s="23"/>
      <c r="F75" s="23"/>
      <c r="G75" s="23"/>
      <c r="H75" s="23"/>
      <c r="I75" s="23"/>
      <c r="J75" s="23"/>
      <c r="K75" s="23"/>
      <c r="L75" s="23"/>
      <c r="M75" s="17"/>
      <c r="N75" s="17"/>
      <c r="O75" s="18"/>
      <c r="P75" s="23"/>
      <c r="Q75" s="23"/>
      <c r="R75" s="23"/>
      <c r="S75" s="23"/>
      <c r="T75" s="23"/>
      <c r="U75" s="23"/>
      <c r="V75" s="23"/>
      <c r="W75" s="23"/>
      <c r="X75" s="23"/>
    </row>
    <row r="76" spans="2:24" s="15" customFormat="1">
      <c r="B76" s="16"/>
      <c r="C76" s="16"/>
      <c r="D76" s="26"/>
      <c r="E76" s="23"/>
      <c r="F76" s="23"/>
      <c r="G76" s="23"/>
      <c r="H76" s="23"/>
      <c r="I76" s="23"/>
      <c r="J76" s="23"/>
      <c r="K76" s="23"/>
      <c r="L76" s="23"/>
      <c r="M76" s="17"/>
      <c r="N76" s="17"/>
      <c r="O76" s="18"/>
      <c r="P76" s="23"/>
      <c r="Q76" s="23"/>
      <c r="R76" s="23"/>
      <c r="S76" s="23"/>
      <c r="T76" s="23"/>
      <c r="U76" s="23"/>
      <c r="V76" s="23"/>
      <c r="W76" s="23"/>
      <c r="X76" s="23"/>
    </row>
    <row r="77" spans="2:24" s="15" customFormat="1">
      <c r="B77" s="16"/>
      <c r="C77" s="16"/>
      <c r="D77" s="26"/>
      <c r="E77" s="23"/>
      <c r="F77" s="23"/>
      <c r="G77" s="23"/>
      <c r="H77" s="23"/>
      <c r="I77" s="23"/>
      <c r="J77" s="23"/>
      <c r="K77" s="23"/>
      <c r="L77" s="23"/>
      <c r="M77" s="17"/>
      <c r="N77" s="17"/>
      <c r="O77" s="18"/>
      <c r="P77" s="23"/>
      <c r="Q77" s="23"/>
      <c r="R77" s="23"/>
      <c r="S77" s="23"/>
      <c r="T77" s="23"/>
      <c r="U77" s="23"/>
      <c r="V77" s="23"/>
      <c r="W77" s="23"/>
      <c r="X77" s="23"/>
    </row>
    <row r="78" spans="2:24" s="15" customFormat="1">
      <c r="B78" s="16"/>
      <c r="C78" s="16"/>
      <c r="D78" s="26"/>
      <c r="E78" s="23"/>
      <c r="F78" s="23"/>
      <c r="G78" s="23"/>
      <c r="H78" s="23"/>
      <c r="I78" s="23"/>
      <c r="J78" s="23"/>
      <c r="K78" s="23"/>
      <c r="L78" s="23"/>
      <c r="M78" s="17"/>
      <c r="N78" s="17"/>
      <c r="O78" s="18"/>
      <c r="P78" s="23"/>
      <c r="Q78" s="23"/>
      <c r="R78" s="23"/>
      <c r="S78" s="23"/>
      <c r="T78" s="23"/>
      <c r="U78" s="23"/>
      <c r="V78" s="23"/>
      <c r="W78" s="23"/>
      <c r="X78" s="23"/>
    </row>
    <row r="79" spans="2:24" s="15" customFormat="1">
      <c r="B79" s="16"/>
      <c r="C79" s="16"/>
      <c r="D79" s="26"/>
      <c r="E79" s="23"/>
      <c r="F79" s="23"/>
      <c r="G79" s="23"/>
      <c r="H79" s="23"/>
      <c r="I79" s="23"/>
      <c r="J79" s="23"/>
      <c r="K79" s="23"/>
      <c r="L79" s="23"/>
      <c r="M79" s="17"/>
      <c r="N79" s="17"/>
      <c r="O79" s="18"/>
      <c r="P79" s="23"/>
      <c r="Q79" s="23"/>
      <c r="R79" s="23"/>
      <c r="S79" s="23"/>
      <c r="T79" s="23"/>
      <c r="U79" s="23"/>
      <c r="V79" s="23"/>
      <c r="W79" s="23"/>
      <c r="X79" s="23"/>
    </row>
    <row r="80" spans="2:24" s="15" customFormat="1">
      <c r="B80" s="16"/>
      <c r="C80" s="16"/>
      <c r="D80" s="26"/>
      <c r="E80" s="23"/>
      <c r="F80" s="23"/>
      <c r="G80" s="23"/>
      <c r="H80" s="23"/>
      <c r="I80" s="23"/>
      <c r="J80" s="23"/>
      <c r="K80" s="23"/>
      <c r="L80" s="23"/>
      <c r="M80" s="17"/>
      <c r="N80" s="17"/>
      <c r="O80" s="18"/>
      <c r="P80" s="23"/>
      <c r="Q80" s="23"/>
      <c r="R80" s="23"/>
      <c r="S80" s="23"/>
      <c r="T80" s="23"/>
      <c r="U80" s="23"/>
      <c r="V80" s="23"/>
      <c r="W80" s="23"/>
      <c r="X80" s="23"/>
    </row>
    <row r="81" spans="2:24" s="15" customFormat="1">
      <c r="B81" s="16"/>
      <c r="C81" s="16"/>
      <c r="D81" s="26"/>
      <c r="E81" s="23"/>
      <c r="F81" s="23"/>
      <c r="G81" s="23"/>
      <c r="H81" s="23"/>
      <c r="I81" s="23"/>
      <c r="J81" s="23"/>
      <c r="K81" s="23"/>
      <c r="L81" s="23"/>
      <c r="M81" s="17"/>
      <c r="N81" s="17"/>
      <c r="O81" s="18"/>
      <c r="P81" s="23"/>
      <c r="Q81" s="23"/>
      <c r="R81" s="23"/>
      <c r="S81" s="23"/>
      <c r="T81" s="23"/>
      <c r="U81" s="23"/>
      <c r="V81" s="23"/>
      <c r="W81" s="23"/>
      <c r="X81" s="23"/>
    </row>
    <row r="82" spans="2:24" s="15" customFormat="1">
      <c r="B82" s="16"/>
      <c r="C82" s="16"/>
      <c r="D82" s="26"/>
      <c r="E82" s="23"/>
      <c r="F82" s="23"/>
      <c r="G82" s="23"/>
      <c r="H82" s="23"/>
      <c r="I82" s="23"/>
      <c r="J82" s="23"/>
      <c r="K82" s="23"/>
      <c r="L82" s="23"/>
      <c r="M82" s="17"/>
      <c r="N82" s="17"/>
      <c r="O82" s="18"/>
      <c r="P82" s="23"/>
      <c r="Q82" s="23"/>
      <c r="R82" s="23"/>
      <c r="S82" s="23"/>
      <c r="T82" s="23"/>
      <c r="U82" s="23"/>
      <c r="V82" s="23"/>
      <c r="W82" s="23"/>
      <c r="X82" s="23"/>
    </row>
    <row r="83" spans="2:24" s="15" customFormat="1">
      <c r="B83" s="16"/>
      <c r="C83" s="16"/>
      <c r="D83" s="26"/>
      <c r="E83" s="23"/>
      <c r="F83" s="23"/>
      <c r="G83" s="23"/>
      <c r="H83" s="23"/>
      <c r="I83" s="23"/>
      <c r="J83" s="23"/>
      <c r="K83" s="23"/>
      <c r="L83" s="23"/>
      <c r="M83" s="17"/>
      <c r="N83" s="17"/>
      <c r="O83" s="18"/>
      <c r="P83" s="23"/>
      <c r="Q83" s="23"/>
      <c r="R83" s="23"/>
      <c r="S83" s="23"/>
      <c r="T83" s="23"/>
      <c r="U83" s="23"/>
      <c r="V83" s="23"/>
      <c r="W83" s="23"/>
      <c r="X83" s="23"/>
    </row>
    <row r="84" spans="2:24" s="15" customFormat="1">
      <c r="B84" s="16"/>
      <c r="C84" s="16"/>
      <c r="D84" s="26"/>
      <c r="E84" s="23"/>
      <c r="F84" s="23"/>
      <c r="G84" s="23"/>
      <c r="H84" s="23"/>
      <c r="I84" s="23"/>
      <c r="J84" s="23"/>
      <c r="K84" s="23"/>
      <c r="L84" s="23"/>
      <c r="M84" s="17"/>
      <c r="N84" s="17"/>
      <c r="O84" s="18"/>
      <c r="P84" s="23"/>
      <c r="Q84" s="23"/>
      <c r="R84" s="23"/>
      <c r="S84" s="23"/>
      <c r="T84" s="23"/>
      <c r="U84" s="23"/>
      <c r="V84" s="23"/>
      <c r="W84" s="23"/>
      <c r="X84" s="23"/>
    </row>
    <row r="85" spans="2:24" s="15" customFormat="1">
      <c r="B85" s="16"/>
      <c r="C85" s="16"/>
      <c r="D85" s="26"/>
      <c r="E85" s="23"/>
      <c r="F85" s="23"/>
      <c r="G85" s="23"/>
      <c r="H85" s="23"/>
      <c r="I85" s="23"/>
      <c r="J85" s="23"/>
      <c r="K85" s="23"/>
      <c r="L85" s="23"/>
      <c r="M85" s="17"/>
      <c r="N85" s="17"/>
      <c r="O85" s="18"/>
      <c r="P85" s="23"/>
      <c r="Q85" s="23"/>
      <c r="R85" s="23"/>
      <c r="S85" s="23"/>
      <c r="T85" s="23"/>
      <c r="U85" s="23"/>
      <c r="V85" s="23"/>
      <c r="W85" s="23"/>
      <c r="X85" s="23"/>
    </row>
    <row r="86" spans="2:24" s="15" customFormat="1">
      <c r="B86" s="16"/>
      <c r="C86" s="16"/>
      <c r="D86" s="26"/>
      <c r="E86" s="23"/>
      <c r="F86" s="23"/>
      <c r="G86" s="23"/>
      <c r="H86" s="23"/>
      <c r="I86" s="23"/>
      <c r="J86" s="23"/>
      <c r="K86" s="23"/>
      <c r="L86" s="23"/>
      <c r="M86" s="17"/>
      <c r="N86" s="17"/>
      <c r="O86" s="18"/>
      <c r="P86" s="23"/>
      <c r="Q86" s="23"/>
      <c r="R86" s="23"/>
      <c r="S86" s="23"/>
      <c r="T86" s="23"/>
      <c r="U86" s="23"/>
      <c r="V86" s="23"/>
      <c r="W86" s="23"/>
      <c r="X86" s="23"/>
    </row>
    <row r="87" spans="2:24" s="15" customFormat="1">
      <c r="B87" s="16"/>
      <c r="C87" s="16"/>
      <c r="D87" s="26"/>
      <c r="E87" s="23"/>
      <c r="F87" s="23"/>
      <c r="G87" s="23"/>
      <c r="H87" s="23"/>
      <c r="I87" s="23"/>
      <c r="J87" s="23"/>
      <c r="K87" s="23"/>
      <c r="L87" s="23"/>
      <c r="M87" s="17"/>
      <c r="N87" s="17"/>
      <c r="O87" s="18"/>
      <c r="P87" s="23"/>
      <c r="Q87" s="23"/>
      <c r="R87" s="23"/>
      <c r="S87" s="23"/>
      <c r="T87" s="23"/>
      <c r="U87" s="23"/>
      <c r="V87" s="23"/>
      <c r="W87" s="23"/>
      <c r="X87" s="23"/>
    </row>
    <row r="88" spans="2:24" s="15" customFormat="1">
      <c r="B88" s="16"/>
      <c r="C88" s="16"/>
      <c r="D88" s="26"/>
      <c r="E88" s="23"/>
      <c r="F88" s="23"/>
      <c r="G88" s="23"/>
      <c r="H88" s="23"/>
      <c r="I88" s="23"/>
      <c r="J88" s="23"/>
      <c r="K88" s="23"/>
      <c r="L88" s="23"/>
      <c r="M88" s="17"/>
      <c r="N88" s="17"/>
      <c r="O88" s="18"/>
      <c r="P88" s="23"/>
      <c r="Q88" s="23"/>
      <c r="R88" s="23"/>
      <c r="S88" s="23"/>
      <c r="T88" s="23"/>
      <c r="U88" s="23"/>
      <c r="V88" s="23"/>
      <c r="W88" s="23"/>
      <c r="X88" s="23"/>
    </row>
    <row r="89" spans="2:24" s="15" customFormat="1">
      <c r="B89" s="16"/>
      <c r="C89" s="16"/>
      <c r="D89" s="26"/>
      <c r="E89" s="23"/>
      <c r="F89" s="23"/>
      <c r="G89" s="23"/>
      <c r="H89" s="23"/>
      <c r="I89" s="23"/>
      <c r="J89" s="23"/>
      <c r="K89" s="23"/>
      <c r="L89" s="23"/>
      <c r="M89" s="17"/>
      <c r="N89" s="17"/>
      <c r="O89" s="18"/>
      <c r="P89" s="23"/>
      <c r="Q89" s="23"/>
      <c r="R89" s="23"/>
      <c r="S89" s="23"/>
      <c r="T89" s="23"/>
      <c r="U89" s="23"/>
      <c r="V89" s="23"/>
      <c r="W89" s="23"/>
      <c r="X89" s="23"/>
    </row>
    <row r="90" spans="2:24" s="15" customFormat="1">
      <c r="B90" s="16"/>
      <c r="C90" s="16"/>
      <c r="D90" s="26"/>
      <c r="E90" s="23"/>
      <c r="F90" s="23"/>
      <c r="G90" s="23"/>
      <c r="H90" s="23"/>
      <c r="I90" s="23"/>
      <c r="J90" s="23"/>
      <c r="K90" s="23"/>
      <c r="L90" s="23"/>
      <c r="M90" s="17"/>
      <c r="N90" s="17"/>
      <c r="O90" s="18"/>
      <c r="P90" s="23"/>
      <c r="Q90" s="23"/>
      <c r="R90" s="23"/>
      <c r="S90" s="23"/>
      <c r="T90" s="23"/>
      <c r="U90" s="23"/>
      <c r="V90" s="23"/>
      <c r="W90" s="23"/>
      <c r="X90" s="23"/>
    </row>
    <row r="91" spans="2:24" s="15" customFormat="1">
      <c r="B91" s="16"/>
      <c r="C91" s="16"/>
      <c r="D91" s="26"/>
      <c r="E91" s="23"/>
      <c r="F91" s="23"/>
      <c r="G91" s="23"/>
      <c r="H91" s="23"/>
      <c r="I91" s="23"/>
      <c r="J91" s="23"/>
      <c r="K91" s="23"/>
      <c r="L91" s="23"/>
      <c r="M91" s="17"/>
      <c r="N91" s="17"/>
      <c r="O91" s="18"/>
      <c r="P91" s="23"/>
      <c r="Q91" s="23"/>
      <c r="R91" s="23"/>
      <c r="S91" s="23"/>
      <c r="T91" s="23"/>
      <c r="U91" s="23"/>
      <c r="V91" s="23"/>
      <c r="W91" s="23"/>
      <c r="X91" s="23"/>
    </row>
    <row r="92" spans="2:24" s="15" customFormat="1">
      <c r="B92" s="16"/>
      <c r="C92" s="16"/>
      <c r="D92" s="26"/>
      <c r="E92" s="23"/>
      <c r="F92" s="23"/>
      <c r="G92" s="23"/>
      <c r="H92" s="23"/>
      <c r="I92" s="23"/>
      <c r="J92" s="23"/>
      <c r="K92" s="23"/>
      <c r="L92" s="23"/>
      <c r="M92" s="17"/>
      <c r="N92" s="17"/>
      <c r="O92" s="18"/>
      <c r="P92" s="23"/>
      <c r="Q92" s="23"/>
      <c r="R92" s="23"/>
      <c r="S92" s="23"/>
      <c r="T92" s="23"/>
      <c r="U92" s="23"/>
      <c r="V92" s="23"/>
      <c r="W92" s="23"/>
      <c r="X92" s="23"/>
    </row>
    <row r="93" spans="2:24" s="15" customFormat="1">
      <c r="B93" s="16"/>
      <c r="C93" s="16"/>
      <c r="D93" s="26"/>
      <c r="E93" s="23"/>
      <c r="F93" s="23"/>
      <c r="G93" s="23"/>
      <c r="H93" s="23"/>
      <c r="I93" s="23"/>
      <c r="J93" s="23"/>
      <c r="K93" s="23"/>
      <c r="L93" s="23"/>
      <c r="M93" s="17"/>
      <c r="N93" s="17"/>
      <c r="O93" s="18"/>
      <c r="P93" s="23"/>
      <c r="Q93" s="23"/>
      <c r="R93" s="23"/>
      <c r="S93" s="23"/>
      <c r="T93" s="23"/>
      <c r="U93" s="23"/>
      <c r="V93" s="23"/>
      <c r="W93" s="23"/>
      <c r="X93" s="23"/>
    </row>
    <row r="94" spans="2:24" s="15" customFormat="1">
      <c r="B94" s="16"/>
      <c r="C94" s="16"/>
      <c r="D94" s="26"/>
      <c r="E94" s="23"/>
      <c r="F94" s="23"/>
      <c r="G94" s="23"/>
      <c r="H94" s="23"/>
      <c r="I94" s="23"/>
      <c r="J94" s="23"/>
      <c r="K94" s="23"/>
      <c r="L94" s="23"/>
      <c r="M94" s="17"/>
      <c r="N94" s="17"/>
      <c r="O94" s="18"/>
      <c r="P94" s="23"/>
      <c r="Q94" s="23"/>
      <c r="R94" s="23"/>
      <c r="S94" s="23"/>
      <c r="T94" s="23"/>
      <c r="U94" s="23"/>
      <c r="V94" s="23"/>
      <c r="W94" s="23"/>
      <c r="X94" s="23"/>
    </row>
    <row r="95" spans="2:24" s="15" customFormat="1">
      <c r="B95" s="16"/>
      <c r="C95" s="16"/>
      <c r="D95" s="26"/>
      <c r="E95" s="23"/>
      <c r="F95" s="23"/>
      <c r="G95" s="23"/>
      <c r="H95" s="23"/>
      <c r="I95" s="23"/>
      <c r="J95" s="23"/>
      <c r="K95" s="23"/>
      <c r="L95" s="23"/>
      <c r="M95" s="17"/>
      <c r="N95" s="17"/>
      <c r="O95" s="18"/>
      <c r="P95" s="23"/>
      <c r="Q95" s="23"/>
      <c r="R95" s="23"/>
      <c r="S95" s="23"/>
      <c r="T95" s="23"/>
      <c r="U95" s="23"/>
      <c r="V95" s="23"/>
      <c r="W95" s="23"/>
      <c r="X95" s="23"/>
    </row>
    <row r="96" spans="2:24" s="15" customFormat="1">
      <c r="B96" s="16"/>
      <c r="C96" s="16"/>
      <c r="D96" s="26"/>
      <c r="E96" s="23"/>
      <c r="F96" s="23"/>
      <c r="G96" s="23"/>
      <c r="H96" s="23"/>
      <c r="I96" s="23"/>
      <c r="J96" s="23"/>
      <c r="K96" s="23"/>
      <c r="L96" s="23"/>
      <c r="M96" s="17"/>
      <c r="N96" s="17"/>
      <c r="O96" s="18"/>
      <c r="P96" s="23"/>
      <c r="Q96" s="23"/>
      <c r="R96" s="23"/>
      <c r="S96" s="23"/>
      <c r="T96" s="23"/>
      <c r="U96" s="23"/>
      <c r="V96" s="23"/>
      <c r="W96" s="23"/>
      <c r="X96" s="23"/>
    </row>
    <row r="97" spans="2:24" s="15" customFormat="1">
      <c r="B97" s="16"/>
      <c r="C97" s="16"/>
      <c r="D97" s="26"/>
      <c r="E97" s="23"/>
      <c r="F97" s="23"/>
      <c r="G97" s="23"/>
      <c r="H97" s="23"/>
      <c r="I97" s="23"/>
      <c r="J97" s="23"/>
      <c r="K97" s="23"/>
      <c r="L97" s="23"/>
      <c r="M97" s="17"/>
      <c r="N97" s="17"/>
      <c r="O97" s="18"/>
      <c r="P97" s="23"/>
      <c r="Q97" s="23"/>
      <c r="R97" s="23"/>
      <c r="S97" s="23"/>
      <c r="T97" s="23"/>
      <c r="U97" s="23"/>
      <c r="V97" s="23"/>
      <c r="W97" s="23"/>
      <c r="X97" s="23"/>
    </row>
    <row r="98" spans="2:24" s="15" customFormat="1">
      <c r="B98" s="16"/>
      <c r="C98" s="16"/>
      <c r="D98" s="26"/>
      <c r="E98" s="23"/>
      <c r="F98" s="23"/>
      <c r="G98" s="23"/>
      <c r="H98" s="23"/>
      <c r="I98" s="23"/>
      <c r="J98" s="23"/>
      <c r="K98" s="23"/>
      <c r="L98" s="23"/>
      <c r="M98" s="17"/>
      <c r="N98" s="17"/>
      <c r="O98" s="18"/>
      <c r="P98" s="23"/>
      <c r="Q98" s="23"/>
      <c r="R98" s="23"/>
      <c r="S98" s="23"/>
      <c r="T98" s="23"/>
      <c r="U98" s="23"/>
      <c r="V98" s="23"/>
      <c r="W98" s="23"/>
      <c r="X98" s="23"/>
    </row>
    <row r="99" spans="2:24" s="15" customFormat="1">
      <c r="B99" s="16"/>
      <c r="C99" s="16"/>
      <c r="D99" s="26"/>
      <c r="E99" s="23"/>
      <c r="F99" s="23"/>
      <c r="G99" s="23"/>
      <c r="H99" s="23"/>
      <c r="I99" s="23"/>
      <c r="J99" s="23"/>
      <c r="K99" s="23"/>
      <c r="L99" s="23"/>
      <c r="M99" s="17"/>
      <c r="N99" s="17"/>
      <c r="O99" s="18"/>
      <c r="P99" s="23"/>
      <c r="Q99" s="23"/>
      <c r="R99" s="23"/>
      <c r="S99" s="23"/>
      <c r="T99" s="23"/>
      <c r="U99" s="23"/>
      <c r="V99" s="23"/>
      <c r="W99" s="23"/>
      <c r="X99" s="23"/>
    </row>
    <row r="100" spans="2:24" s="15" customFormat="1">
      <c r="B100" s="16"/>
      <c r="C100" s="16"/>
      <c r="D100" s="26"/>
      <c r="E100" s="23"/>
      <c r="F100" s="23"/>
      <c r="G100" s="23"/>
      <c r="H100" s="23"/>
      <c r="I100" s="23"/>
      <c r="J100" s="23"/>
      <c r="K100" s="23"/>
      <c r="L100" s="23"/>
      <c r="M100" s="17"/>
      <c r="N100" s="17"/>
      <c r="O100" s="18"/>
      <c r="P100" s="23"/>
      <c r="Q100" s="23"/>
      <c r="R100" s="23"/>
      <c r="S100" s="23"/>
      <c r="T100" s="23"/>
      <c r="U100" s="23"/>
      <c r="V100" s="23"/>
      <c r="W100" s="23"/>
      <c r="X100" s="23"/>
    </row>
    <row r="101" spans="2:24" s="15" customFormat="1">
      <c r="B101" s="16"/>
      <c r="C101" s="16"/>
      <c r="D101" s="26"/>
      <c r="E101" s="23"/>
      <c r="F101" s="23"/>
      <c r="G101" s="23"/>
      <c r="H101" s="23"/>
      <c r="I101" s="23"/>
      <c r="J101" s="23"/>
      <c r="K101" s="23"/>
      <c r="L101" s="23"/>
      <c r="M101" s="17"/>
      <c r="N101" s="17"/>
      <c r="O101" s="18"/>
      <c r="P101" s="23"/>
      <c r="Q101" s="23"/>
      <c r="R101" s="23"/>
      <c r="S101" s="23"/>
      <c r="T101" s="23"/>
      <c r="U101" s="23"/>
      <c r="V101" s="23"/>
      <c r="W101" s="23"/>
      <c r="X101" s="23"/>
    </row>
    <row r="102" spans="2:24" s="15" customFormat="1">
      <c r="B102" s="16"/>
      <c r="C102" s="16"/>
      <c r="D102" s="26"/>
      <c r="E102" s="23"/>
      <c r="F102" s="23"/>
      <c r="G102" s="23"/>
      <c r="H102" s="23"/>
      <c r="I102" s="23"/>
      <c r="J102" s="23"/>
      <c r="K102" s="23"/>
      <c r="L102" s="23"/>
      <c r="M102" s="17"/>
      <c r="N102" s="17"/>
      <c r="O102" s="18"/>
      <c r="P102" s="23"/>
      <c r="Q102" s="23"/>
      <c r="R102" s="23"/>
      <c r="S102" s="23"/>
      <c r="T102" s="23"/>
      <c r="U102" s="23"/>
      <c r="V102" s="23"/>
      <c r="W102" s="23"/>
      <c r="X102" s="23"/>
    </row>
    <row r="103" spans="2:24" s="15" customFormat="1">
      <c r="B103" s="16"/>
      <c r="C103" s="16"/>
      <c r="D103" s="26"/>
      <c r="E103" s="23"/>
      <c r="F103" s="23"/>
      <c r="G103" s="23"/>
      <c r="H103" s="23"/>
      <c r="I103" s="23"/>
      <c r="J103" s="23"/>
      <c r="K103" s="23"/>
      <c r="L103" s="23"/>
      <c r="M103" s="17"/>
      <c r="N103" s="17"/>
      <c r="O103" s="18"/>
      <c r="P103" s="23"/>
      <c r="Q103" s="23"/>
      <c r="R103" s="23"/>
      <c r="S103" s="23"/>
      <c r="T103" s="23"/>
      <c r="U103" s="23"/>
      <c r="V103" s="23"/>
      <c r="W103" s="23"/>
      <c r="X103" s="23"/>
    </row>
    <row r="104" spans="2:24" s="15" customFormat="1">
      <c r="B104" s="16"/>
      <c r="C104" s="16"/>
      <c r="D104" s="26"/>
      <c r="E104" s="23"/>
      <c r="F104" s="23"/>
      <c r="G104" s="23"/>
      <c r="H104" s="23"/>
      <c r="I104" s="23"/>
      <c r="J104" s="23"/>
      <c r="K104" s="23"/>
      <c r="L104" s="23"/>
      <c r="M104" s="17"/>
      <c r="N104" s="17"/>
      <c r="O104" s="18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2:24" s="15" customFormat="1">
      <c r="B105" s="16"/>
      <c r="C105" s="16"/>
      <c r="D105" s="26"/>
      <c r="E105" s="23"/>
      <c r="F105" s="23"/>
      <c r="G105" s="23"/>
      <c r="H105" s="23"/>
      <c r="I105" s="23"/>
      <c r="J105" s="23"/>
      <c r="K105" s="23"/>
      <c r="L105" s="23"/>
      <c r="M105" s="17"/>
      <c r="N105" s="17"/>
      <c r="O105" s="18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2:24" s="15" customFormat="1">
      <c r="B106" s="16"/>
      <c r="C106" s="16"/>
      <c r="D106" s="26"/>
      <c r="E106" s="23"/>
      <c r="F106" s="23"/>
      <c r="G106" s="23"/>
      <c r="H106" s="23"/>
      <c r="I106" s="23"/>
      <c r="J106" s="23"/>
      <c r="K106" s="23"/>
      <c r="L106" s="23"/>
      <c r="M106" s="17"/>
      <c r="N106" s="17"/>
      <c r="O106" s="18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2:24" s="15" customFormat="1">
      <c r="B107" s="16"/>
      <c r="C107" s="16"/>
      <c r="D107" s="26"/>
      <c r="E107" s="23"/>
      <c r="F107" s="23"/>
      <c r="G107" s="23"/>
      <c r="H107" s="23"/>
      <c r="I107" s="23"/>
      <c r="J107" s="23"/>
      <c r="K107" s="23"/>
      <c r="L107" s="23"/>
      <c r="M107" s="17"/>
      <c r="N107" s="17"/>
      <c r="O107" s="18"/>
      <c r="P107" s="23"/>
      <c r="Q107" s="23"/>
      <c r="R107" s="23"/>
      <c r="S107" s="23"/>
      <c r="T107" s="23"/>
      <c r="U107" s="23"/>
      <c r="V107" s="23"/>
      <c r="W107" s="23"/>
      <c r="X107" s="23"/>
    </row>
    <row r="108" spans="2:24" s="15" customFormat="1">
      <c r="B108" s="16"/>
      <c r="C108" s="16"/>
      <c r="D108" s="26"/>
      <c r="E108" s="23"/>
      <c r="F108" s="23"/>
      <c r="G108" s="23"/>
      <c r="H108" s="23"/>
      <c r="I108" s="23"/>
      <c r="J108" s="23"/>
      <c r="K108" s="23"/>
      <c r="L108" s="23"/>
      <c r="M108" s="17"/>
      <c r="N108" s="17"/>
      <c r="O108" s="18"/>
      <c r="P108" s="23"/>
      <c r="Q108" s="23"/>
      <c r="R108" s="23"/>
      <c r="S108" s="23"/>
      <c r="T108" s="23"/>
      <c r="U108" s="23"/>
      <c r="V108" s="23"/>
      <c r="W108" s="23"/>
      <c r="X108" s="23"/>
    </row>
    <row r="109" spans="2:24" s="15" customFormat="1">
      <c r="B109" s="16"/>
      <c r="C109" s="16"/>
      <c r="D109" s="26"/>
      <c r="E109" s="23"/>
      <c r="F109" s="23"/>
      <c r="G109" s="23"/>
      <c r="H109" s="23"/>
      <c r="I109" s="23"/>
      <c r="J109" s="23"/>
      <c r="K109" s="23"/>
      <c r="L109" s="23"/>
      <c r="M109" s="17"/>
      <c r="N109" s="17"/>
      <c r="O109" s="18"/>
      <c r="P109" s="23"/>
      <c r="Q109" s="23"/>
      <c r="R109" s="23"/>
      <c r="S109" s="23"/>
      <c r="T109" s="23"/>
      <c r="U109" s="23"/>
      <c r="V109" s="23"/>
      <c r="W109" s="23"/>
      <c r="X109" s="23"/>
    </row>
    <row r="110" spans="2:24" s="15" customFormat="1">
      <c r="B110" s="16"/>
      <c r="C110" s="16"/>
      <c r="D110" s="26"/>
      <c r="E110" s="23"/>
      <c r="F110" s="23"/>
      <c r="G110" s="23"/>
      <c r="H110" s="23"/>
      <c r="I110" s="23"/>
      <c r="J110" s="23"/>
      <c r="K110" s="23"/>
      <c r="L110" s="23"/>
      <c r="M110" s="17"/>
      <c r="N110" s="17"/>
      <c r="O110" s="18"/>
      <c r="P110" s="23"/>
      <c r="Q110" s="23"/>
      <c r="R110" s="23"/>
      <c r="S110" s="23"/>
      <c r="T110" s="23"/>
      <c r="U110" s="23"/>
      <c r="V110" s="23"/>
      <c r="W110" s="23"/>
      <c r="X110" s="23"/>
    </row>
    <row r="111" spans="2:24" s="15" customFormat="1">
      <c r="B111" s="16"/>
      <c r="C111" s="16"/>
      <c r="D111" s="26"/>
      <c r="E111" s="23"/>
      <c r="F111" s="23"/>
      <c r="G111" s="23"/>
      <c r="H111" s="23"/>
      <c r="I111" s="23"/>
      <c r="J111" s="23"/>
      <c r="K111" s="23"/>
      <c r="L111" s="23"/>
      <c r="M111" s="17"/>
      <c r="N111" s="17"/>
      <c r="O111" s="18"/>
      <c r="P111" s="23"/>
      <c r="Q111" s="23"/>
      <c r="R111" s="23"/>
      <c r="S111" s="23"/>
      <c r="T111" s="23"/>
      <c r="U111" s="23"/>
      <c r="V111" s="23"/>
      <c r="W111" s="23"/>
      <c r="X111" s="23"/>
    </row>
    <row r="112" spans="2:24" s="15" customFormat="1">
      <c r="B112" s="16"/>
      <c r="C112" s="16"/>
      <c r="D112" s="26"/>
      <c r="E112" s="23"/>
      <c r="F112" s="23"/>
      <c r="G112" s="23"/>
      <c r="H112" s="23"/>
      <c r="I112" s="23"/>
      <c r="J112" s="23"/>
      <c r="K112" s="23"/>
      <c r="L112" s="23"/>
      <c r="M112" s="17"/>
      <c r="N112" s="17"/>
      <c r="O112" s="18"/>
      <c r="P112" s="23"/>
      <c r="Q112" s="23"/>
      <c r="R112" s="23"/>
      <c r="S112" s="23"/>
      <c r="T112" s="23"/>
      <c r="U112" s="23"/>
      <c r="V112" s="23"/>
      <c r="W112" s="23"/>
      <c r="X112" s="23"/>
    </row>
    <row r="113" spans="1:24" s="15" customFormat="1">
      <c r="B113" s="16"/>
      <c r="C113" s="16"/>
      <c r="D113" s="26"/>
      <c r="E113" s="23"/>
      <c r="F113" s="23"/>
      <c r="G113" s="23"/>
      <c r="H113" s="23"/>
      <c r="I113" s="23"/>
      <c r="J113" s="23"/>
      <c r="K113" s="23"/>
      <c r="L113" s="23"/>
      <c r="M113" s="17"/>
      <c r="N113" s="17"/>
      <c r="O113" s="18"/>
      <c r="P113" s="23"/>
      <c r="Q113" s="23"/>
      <c r="R113" s="23"/>
      <c r="S113" s="23"/>
      <c r="T113" s="23"/>
      <c r="U113" s="23"/>
      <c r="V113" s="23"/>
      <c r="W113" s="23"/>
      <c r="X113" s="23"/>
    </row>
    <row r="114" spans="1:24" s="15" customFormat="1">
      <c r="B114" s="16"/>
      <c r="C114" s="16"/>
      <c r="D114" s="26"/>
      <c r="E114" s="23"/>
      <c r="F114" s="23"/>
      <c r="G114" s="23"/>
      <c r="H114" s="23"/>
      <c r="I114" s="23"/>
      <c r="J114" s="23"/>
      <c r="K114" s="23"/>
      <c r="L114" s="23"/>
      <c r="M114" s="17"/>
      <c r="N114" s="17"/>
      <c r="O114" s="18"/>
      <c r="P114" s="23"/>
      <c r="Q114" s="23"/>
      <c r="R114" s="23"/>
      <c r="S114" s="23"/>
      <c r="T114" s="23"/>
      <c r="U114" s="23"/>
      <c r="V114" s="23"/>
      <c r="W114" s="23"/>
      <c r="X114" s="23"/>
    </row>
    <row r="115" spans="1:24" s="15" customFormat="1">
      <c r="B115" s="16"/>
      <c r="C115" s="16"/>
      <c r="D115" s="26"/>
      <c r="E115" s="23"/>
      <c r="F115" s="23"/>
      <c r="G115" s="23"/>
      <c r="H115" s="23"/>
      <c r="I115" s="23"/>
      <c r="J115" s="23"/>
      <c r="K115" s="23"/>
      <c r="L115" s="23"/>
      <c r="M115" s="17"/>
      <c r="N115" s="17"/>
      <c r="O115" s="18"/>
      <c r="P115" s="23"/>
      <c r="Q115" s="23"/>
      <c r="R115" s="23"/>
      <c r="S115" s="23"/>
      <c r="T115" s="23"/>
      <c r="U115" s="23"/>
      <c r="V115" s="23"/>
      <c r="W115" s="23"/>
      <c r="X115" s="23"/>
    </row>
    <row r="116" spans="1:24" s="15" customFormat="1">
      <c r="B116" s="16"/>
      <c r="C116" s="16"/>
      <c r="D116" s="26"/>
      <c r="E116" s="23"/>
      <c r="F116" s="23"/>
      <c r="G116" s="23"/>
      <c r="H116" s="23"/>
      <c r="I116" s="23"/>
      <c r="J116" s="23"/>
      <c r="K116" s="23"/>
      <c r="L116" s="23"/>
      <c r="M116" s="17"/>
      <c r="N116" s="17"/>
      <c r="O116" s="18"/>
      <c r="P116" s="23"/>
      <c r="Q116" s="23"/>
      <c r="R116" s="23"/>
      <c r="S116" s="23"/>
      <c r="T116" s="23"/>
      <c r="U116" s="23"/>
      <c r="V116" s="23"/>
      <c r="W116" s="23"/>
      <c r="X116" s="23"/>
    </row>
    <row r="117" spans="1:24">
      <c r="A117" s="15"/>
      <c r="B117" s="16"/>
      <c r="C117" s="16"/>
      <c r="D117" s="26"/>
      <c r="M117" s="17"/>
      <c r="N117" s="17"/>
      <c r="O117" s="18"/>
    </row>
    <row r="118" spans="1:24">
      <c r="A118" s="15"/>
      <c r="B118" s="16"/>
      <c r="C118" s="16"/>
      <c r="D118" s="26"/>
      <c r="M118" s="17"/>
      <c r="N118" s="17"/>
      <c r="O118" s="18"/>
    </row>
    <row r="119" spans="1:24">
      <c r="A119" s="15"/>
      <c r="B119" s="16"/>
      <c r="C119" s="16"/>
      <c r="D119" s="26"/>
      <c r="M119" s="17"/>
      <c r="N119" s="17"/>
      <c r="O119" s="18"/>
    </row>
    <row r="120" spans="1:24">
      <c r="A120" s="15"/>
      <c r="B120" s="16"/>
      <c r="C120" s="16"/>
      <c r="D120" s="26"/>
      <c r="M120" s="17"/>
      <c r="N120" s="17"/>
      <c r="O120" s="18"/>
    </row>
    <row r="121" spans="1:24">
      <c r="A121" s="15"/>
      <c r="B121" s="16"/>
      <c r="C121" s="16"/>
      <c r="D121" s="26"/>
      <c r="M121" s="17"/>
      <c r="N121" s="17"/>
      <c r="O121" s="18"/>
    </row>
    <row r="122" spans="1:24">
      <c r="A122" s="15"/>
      <c r="B122" s="16"/>
      <c r="C122" s="16"/>
      <c r="D122" s="26"/>
      <c r="M122" s="17"/>
      <c r="N122" s="17"/>
      <c r="O122" s="18"/>
    </row>
    <row r="123" spans="1:24">
      <c r="A123" s="15"/>
      <c r="B123" s="16"/>
      <c r="C123" s="16"/>
      <c r="D123" s="26"/>
      <c r="M123" s="17"/>
      <c r="N123" s="17"/>
      <c r="O123" s="18"/>
    </row>
    <row r="124" spans="1:24">
      <c r="A124" s="15"/>
      <c r="B124" s="16"/>
      <c r="C124" s="16"/>
      <c r="D124" s="26"/>
      <c r="M124" s="17"/>
      <c r="N124" s="17"/>
      <c r="O124" s="18"/>
    </row>
    <row r="125" spans="1:24">
      <c r="A125" s="15"/>
      <c r="B125" s="16"/>
      <c r="C125" s="16"/>
      <c r="D125" s="26"/>
      <c r="M125" s="17"/>
      <c r="N125" s="17"/>
      <c r="O125" s="18"/>
    </row>
    <row r="126" spans="1:24">
      <c r="A126" s="15"/>
      <c r="B126" s="16"/>
      <c r="C126" s="16"/>
      <c r="D126" s="26"/>
      <c r="M126" s="17"/>
      <c r="N126" s="17"/>
      <c r="O126" s="18"/>
    </row>
    <row r="127" spans="1:24">
      <c r="A127" s="15"/>
      <c r="B127" s="16"/>
      <c r="C127" s="16"/>
      <c r="D127" s="26"/>
      <c r="M127" s="17"/>
      <c r="N127" s="17"/>
      <c r="O127" s="18"/>
    </row>
    <row r="128" spans="1:24">
      <c r="A128" s="15"/>
      <c r="B128" s="16"/>
      <c r="C128" s="16"/>
      <c r="D128" s="26"/>
      <c r="M128" s="17"/>
      <c r="N128" s="17"/>
      <c r="O128" s="18"/>
    </row>
    <row r="129" spans="1:15">
      <c r="A129" s="15"/>
      <c r="B129" s="16"/>
      <c r="C129" s="16"/>
      <c r="D129" s="26"/>
      <c r="M129" s="17"/>
      <c r="N129" s="17"/>
      <c r="O129" s="18"/>
    </row>
    <row r="130" spans="1:15">
      <c r="A130" s="15"/>
      <c r="B130" s="16"/>
      <c r="C130" s="16"/>
      <c r="D130" s="26"/>
      <c r="M130" s="17"/>
      <c r="N130" s="17"/>
      <c r="O130" s="18"/>
    </row>
    <row r="131" spans="1:15">
      <c r="A131" s="15"/>
      <c r="B131" s="16"/>
      <c r="C131" s="16"/>
      <c r="D131" s="26"/>
      <c r="M131" s="17"/>
      <c r="N131" s="17"/>
      <c r="O131" s="18"/>
    </row>
    <row r="132" spans="1:15">
      <c r="A132" s="15"/>
      <c r="B132" s="16"/>
      <c r="C132" s="16"/>
      <c r="D132" s="26"/>
      <c r="M132" s="17"/>
      <c r="N132" s="17"/>
      <c r="O132" s="18"/>
    </row>
    <row r="133" spans="1:15">
      <c r="A133" s="15"/>
      <c r="B133" s="16"/>
      <c r="C133" s="16"/>
      <c r="D133" s="26"/>
      <c r="M133" s="17"/>
      <c r="N133" s="17"/>
      <c r="O133" s="18"/>
    </row>
    <row r="134" spans="1:15">
      <c r="A134" s="15"/>
      <c r="B134" s="16"/>
      <c r="C134" s="16"/>
      <c r="D134" s="26"/>
      <c r="M134" s="17"/>
      <c r="N134" s="17"/>
      <c r="O134" s="18"/>
    </row>
    <row r="135" spans="1:15">
      <c r="A135" s="15"/>
      <c r="B135" s="16"/>
      <c r="C135" s="16"/>
      <c r="D135" s="26"/>
      <c r="M135" s="17"/>
      <c r="N135" s="17"/>
      <c r="O135" s="18"/>
    </row>
    <row r="136" spans="1:15">
      <c r="A136" s="15"/>
      <c r="B136" s="16"/>
      <c r="C136" s="16"/>
      <c r="D136" s="26"/>
      <c r="M136" s="17"/>
      <c r="N136" s="17"/>
      <c r="O136" s="18"/>
    </row>
    <row r="137" spans="1:15">
      <c r="A137" s="15"/>
      <c r="B137" s="16"/>
      <c r="C137" s="16"/>
      <c r="D137" s="26"/>
      <c r="M137" s="17"/>
      <c r="N137" s="17"/>
      <c r="O137" s="18"/>
    </row>
    <row r="138" spans="1:15">
      <c r="A138" s="15"/>
      <c r="B138" s="16"/>
      <c r="C138" s="16"/>
      <c r="D138" s="26"/>
      <c r="M138" s="17"/>
      <c r="N138" s="17"/>
      <c r="O138" s="18"/>
    </row>
    <row r="139" spans="1:15">
      <c r="A139" s="15"/>
      <c r="B139" s="16"/>
      <c r="C139" s="16"/>
      <c r="D139" s="26"/>
      <c r="M139" s="17"/>
      <c r="N139" s="17"/>
      <c r="O139" s="18"/>
    </row>
    <row r="140" spans="1:15">
      <c r="A140" s="15"/>
      <c r="B140" s="16"/>
      <c r="C140" s="16"/>
      <c r="D140" s="26"/>
      <c r="M140" s="17"/>
      <c r="N140" s="17"/>
      <c r="O140" s="18"/>
    </row>
    <row r="141" spans="1:15">
      <c r="A141" s="15"/>
      <c r="B141" s="16"/>
      <c r="C141" s="16"/>
      <c r="D141" s="26"/>
      <c r="M141" s="17"/>
      <c r="N141" s="17"/>
      <c r="O141" s="18"/>
    </row>
    <row r="142" spans="1:15">
      <c r="A142" s="15"/>
      <c r="B142" s="16"/>
      <c r="C142" s="16"/>
      <c r="D142" s="26"/>
      <c r="M142" s="17"/>
      <c r="N142" s="17"/>
      <c r="O142" s="18"/>
    </row>
    <row r="143" spans="1:15">
      <c r="A143" s="15"/>
      <c r="B143" s="16"/>
      <c r="C143" s="16"/>
      <c r="D143" s="26"/>
      <c r="M143" s="17"/>
      <c r="N143" s="17"/>
      <c r="O143" s="18"/>
    </row>
    <row r="144" spans="1:15">
      <c r="A144" s="15"/>
      <c r="B144" s="16"/>
      <c r="C144" s="16"/>
      <c r="D144" s="26"/>
      <c r="M144" s="17"/>
      <c r="N144" s="17"/>
      <c r="O144" s="18"/>
    </row>
    <row r="145" spans="1:15">
      <c r="A145" s="15"/>
      <c r="B145" s="16"/>
      <c r="C145" s="16"/>
      <c r="D145" s="26"/>
      <c r="M145" s="17"/>
      <c r="N145" s="17"/>
      <c r="O145" s="18"/>
    </row>
    <row r="146" spans="1:15">
      <c r="A146" s="15"/>
      <c r="B146" s="16"/>
      <c r="C146" s="16"/>
      <c r="D146" s="26"/>
      <c r="M146" s="17"/>
      <c r="N146" s="17"/>
      <c r="O146" s="18"/>
    </row>
    <row r="147" spans="1:15">
      <c r="A147" s="15"/>
      <c r="B147" s="16"/>
      <c r="C147" s="16"/>
      <c r="D147" s="26"/>
      <c r="M147" s="17"/>
      <c r="N147" s="17"/>
      <c r="O147" s="18"/>
    </row>
    <row r="148" spans="1:15">
      <c r="A148" s="15"/>
      <c r="B148" s="16"/>
      <c r="C148" s="16"/>
      <c r="D148" s="26"/>
      <c r="M148" s="17"/>
      <c r="N148" s="17"/>
      <c r="O148" s="18"/>
    </row>
    <row r="149" spans="1:15">
      <c r="A149" s="15"/>
      <c r="B149" s="16"/>
      <c r="C149" s="16"/>
      <c r="D149" s="26"/>
      <c r="M149" s="17"/>
      <c r="N149" s="17"/>
      <c r="O149" s="18"/>
    </row>
    <row r="150" spans="1:15">
      <c r="A150" s="15"/>
      <c r="B150" s="16"/>
      <c r="C150" s="16"/>
      <c r="D150" s="26"/>
      <c r="M150" s="17"/>
      <c r="N150" s="17"/>
      <c r="O150" s="18"/>
    </row>
    <row r="151" spans="1:15">
      <c r="A151" s="15"/>
      <c r="B151" s="16"/>
      <c r="C151" s="16"/>
      <c r="D151" s="26"/>
      <c r="M151" s="17"/>
      <c r="N151" s="17"/>
      <c r="O151" s="18"/>
    </row>
    <row r="152" spans="1:15">
      <c r="A152" s="15"/>
      <c r="B152" s="16"/>
      <c r="C152" s="16"/>
      <c r="D152" s="26"/>
      <c r="M152" s="17"/>
      <c r="N152" s="17"/>
      <c r="O152" s="18"/>
    </row>
    <row r="153" spans="1:15">
      <c r="A153" s="15"/>
      <c r="B153" s="16"/>
      <c r="C153" s="16"/>
      <c r="D153" s="26"/>
      <c r="M153" s="17"/>
      <c r="N153" s="17"/>
      <c r="O153" s="18"/>
    </row>
    <row r="154" spans="1:15">
      <c r="A154" s="15"/>
      <c r="B154" s="16"/>
      <c r="C154" s="16"/>
      <c r="D154" s="26"/>
      <c r="M154" s="17"/>
      <c r="N154" s="17"/>
      <c r="O154" s="18"/>
    </row>
    <row r="155" spans="1:15">
      <c r="A155" s="15"/>
      <c r="B155" s="16"/>
      <c r="C155" s="16"/>
      <c r="D155" s="26"/>
      <c r="M155" s="17"/>
      <c r="N155" s="17"/>
      <c r="O155" s="18"/>
    </row>
    <row r="156" spans="1:15">
      <c r="A156" s="15"/>
      <c r="B156" s="16"/>
      <c r="C156" s="16"/>
      <c r="D156" s="26"/>
      <c r="M156" s="17"/>
      <c r="N156" s="17"/>
      <c r="O156" s="18"/>
    </row>
    <row r="157" spans="1:15">
      <c r="A157" s="15"/>
      <c r="B157" s="16"/>
      <c r="C157" s="16"/>
      <c r="D157" s="26"/>
      <c r="M157" s="17"/>
      <c r="N157" s="17"/>
      <c r="O157" s="18"/>
    </row>
    <row r="158" spans="1:15">
      <c r="A158" s="15"/>
      <c r="B158" s="16"/>
      <c r="C158" s="16"/>
      <c r="D158" s="26"/>
      <c r="M158" s="17"/>
      <c r="N158" s="17"/>
      <c r="O158" s="18"/>
    </row>
    <row r="159" spans="1:15">
      <c r="A159" s="15"/>
      <c r="B159" s="16"/>
      <c r="C159" s="16"/>
      <c r="D159" s="26"/>
      <c r="M159" s="17"/>
      <c r="N159" s="17"/>
      <c r="O159" s="18"/>
    </row>
    <row r="160" spans="1:15">
      <c r="A160" s="15"/>
      <c r="B160" s="16"/>
      <c r="C160" s="16"/>
      <c r="D160" s="26"/>
      <c r="M160" s="17"/>
      <c r="N160" s="17"/>
      <c r="O160" s="18"/>
    </row>
    <row r="161" spans="1:15">
      <c r="A161" s="15"/>
      <c r="B161" s="16"/>
      <c r="C161" s="16"/>
      <c r="D161" s="26"/>
      <c r="M161" s="17"/>
      <c r="N161" s="17"/>
      <c r="O161" s="18"/>
    </row>
    <row r="162" spans="1:15">
      <c r="A162" s="15"/>
      <c r="B162" s="16"/>
      <c r="C162" s="16"/>
      <c r="D162" s="26"/>
      <c r="M162" s="17"/>
      <c r="N162" s="17"/>
      <c r="O162" s="18"/>
    </row>
    <row r="163" spans="1:15">
      <c r="A163" s="15"/>
      <c r="B163" s="16"/>
      <c r="C163" s="16"/>
      <c r="D163" s="26"/>
      <c r="M163" s="17"/>
      <c r="N163" s="17"/>
      <c r="O163" s="18"/>
    </row>
  </sheetData>
  <mergeCells count="17">
    <mergeCell ref="A36:O36"/>
    <mergeCell ref="A37:O37"/>
    <mergeCell ref="A8:O8"/>
    <mergeCell ref="D6:E6"/>
    <mergeCell ref="A39:F39"/>
    <mergeCell ref="A35:B35"/>
    <mergeCell ref="D35:E35"/>
    <mergeCell ref="A4:N4"/>
    <mergeCell ref="K2:O2"/>
    <mergeCell ref="K5:K6"/>
    <mergeCell ref="L5:L6"/>
    <mergeCell ref="M5:M6"/>
    <mergeCell ref="F5:J5"/>
    <mergeCell ref="B5:B6"/>
    <mergeCell ref="C5:C6"/>
    <mergeCell ref="O5:O6"/>
    <mergeCell ref="A5:A6"/>
  </mergeCells>
  <phoneticPr fontId="19" type="noConversion"/>
  <printOptions horizontalCentered="1"/>
  <pageMargins left="0.39370078740157483" right="0.27559055118110237" top="1.1023622047244095" bottom="0.39370078740157483" header="0.94488188976377963" footer="0.23622047244094491"/>
  <pageSetup paperSize="9" scale="95" orientation="landscape" r:id="rId1"/>
  <headerFooter differentFirst="1" alignWithMargins="0">
    <oddHeader>&amp;C&amp;9&amp;P</oddHeader>
    <oddFooter>&amp;R&amp;9Західний державний ЦОП з легкої атлетики:</oddFooter>
  </headerFooter>
  <rowBreaks count="1" manualBreakCount="1">
    <brk id="1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O140"/>
  <sheetViews>
    <sheetView view="pageBreakPreview" zoomScale="110" zoomScaleNormal="100" zoomScaleSheetLayoutView="110" workbookViewId="0">
      <selection activeCell="A11" sqref="A11"/>
    </sheetView>
  </sheetViews>
  <sheetFormatPr defaultColWidth="9.140625" defaultRowHeight="11.25"/>
  <cols>
    <col min="1" max="1" width="39.28515625" style="21" customWidth="1"/>
    <col min="2" max="2" width="10.5703125" style="22" customWidth="1"/>
    <col min="3" max="3" width="5.140625" style="22" customWidth="1"/>
    <col min="4" max="4" width="16.140625" style="29" customWidth="1"/>
    <col min="5" max="5" width="13.140625" style="22" customWidth="1"/>
    <col min="6" max="6" width="7.85546875" style="23" customWidth="1"/>
    <col min="7" max="7" width="6.140625" style="23" customWidth="1"/>
    <col min="8" max="9" width="5.42578125" style="23" customWidth="1"/>
    <col min="10" max="10" width="6.85546875" style="23" customWidth="1"/>
    <col min="11" max="11" width="5.42578125" style="23" customWidth="1"/>
    <col min="12" max="12" width="7.28515625" style="23" customWidth="1"/>
    <col min="13" max="13" width="7.5703125" style="24" customWidth="1"/>
    <col min="14" max="14" width="7.5703125" style="24" hidden="1" customWidth="1"/>
    <col min="15" max="15" width="11.140625" style="25" customWidth="1"/>
    <col min="16" max="16" width="9.42578125" style="21" customWidth="1"/>
    <col min="17" max="16384" width="9.140625" style="21"/>
  </cols>
  <sheetData>
    <row r="1" spans="1:15" s="1" customFormat="1" ht="17.25" customHeight="1">
      <c r="K1" s="56" t="s">
        <v>0</v>
      </c>
      <c r="L1" s="56"/>
      <c r="M1" s="101"/>
      <c r="N1" s="57"/>
      <c r="O1" s="57"/>
    </row>
    <row r="2" spans="1:15" s="1" customFormat="1" ht="51.75" customHeight="1">
      <c r="B2" s="2"/>
      <c r="C2" s="2"/>
      <c r="E2" s="3"/>
      <c r="F2" s="2"/>
      <c r="G2" s="2"/>
      <c r="H2" s="2"/>
      <c r="I2" s="2"/>
      <c r="J2" s="2"/>
      <c r="K2" s="374" t="s">
        <v>161</v>
      </c>
      <c r="L2" s="374"/>
      <c r="M2" s="374"/>
      <c r="N2" s="374"/>
      <c r="O2" s="374"/>
    </row>
    <row r="3" spans="1:15" s="1" customFormat="1" ht="14.25" customHeight="1">
      <c r="B3" s="2"/>
      <c r="C3" s="2"/>
      <c r="E3" s="3"/>
      <c r="F3" s="2"/>
      <c r="G3" s="2"/>
      <c r="H3" s="2"/>
      <c r="I3" s="2"/>
      <c r="J3" s="2"/>
      <c r="K3" s="4"/>
      <c r="L3" s="4"/>
      <c r="M3" s="102"/>
      <c r="N3" s="4"/>
      <c r="O3" s="4"/>
    </row>
    <row r="4" spans="1:15" s="5" customFormat="1" ht="24.75" customHeight="1" thickBot="1">
      <c r="A4" s="373" t="s">
        <v>162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</row>
    <row r="5" spans="1:15" s="9" customFormat="1" ht="24" customHeight="1" thickBot="1">
      <c r="A5" s="380" t="s">
        <v>1</v>
      </c>
      <c r="B5" s="382" t="s">
        <v>2</v>
      </c>
      <c r="C5" s="380" t="s">
        <v>3</v>
      </c>
      <c r="D5" s="6" t="s">
        <v>64</v>
      </c>
      <c r="E5" s="7" t="s">
        <v>5</v>
      </c>
      <c r="F5" s="377" t="s">
        <v>6</v>
      </c>
      <c r="G5" s="384"/>
      <c r="H5" s="384"/>
      <c r="I5" s="384"/>
      <c r="J5" s="378"/>
      <c r="K5" s="394" t="s">
        <v>7</v>
      </c>
      <c r="L5" s="382" t="s">
        <v>8</v>
      </c>
      <c r="M5" s="375" t="s">
        <v>9</v>
      </c>
      <c r="N5" s="50"/>
      <c r="O5" s="375" t="s">
        <v>10</v>
      </c>
    </row>
    <row r="6" spans="1:15" s="9" customFormat="1" ht="24" customHeight="1" thickBot="1">
      <c r="A6" s="381"/>
      <c r="B6" s="383"/>
      <c r="C6" s="381"/>
      <c r="D6" s="377" t="s">
        <v>65</v>
      </c>
      <c r="E6" s="378"/>
      <c r="F6" s="10" t="s">
        <v>12</v>
      </c>
      <c r="G6" s="10" t="s">
        <v>13</v>
      </c>
      <c r="H6" s="8" t="s">
        <v>14</v>
      </c>
      <c r="I6" s="10" t="s">
        <v>15</v>
      </c>
      <c r="J6" s="10" t="s">
        <v>16</v>
      </c>
      <c r="K6" s="395"/>
      <c r="L6" s="383"/>
      <c r="M6" s="376"/>
      <c r="N6" s="51"/>
      <c r="O6" s="376"/>
    </row>
    <row r="7" spans="1:15" s="55" customFormat="1" ht="9" customHeight="1">
      <c r="A7" s="54"/>
      <c r="B7" s="54"/>
      <c r="C7" s="54"/>
      <c r="D7" s="89"/>
      <c r="E7" s="54"/>
      <c r="F7" s="54"/>
      <c r="G7" s="54"/>
      <c r="H7" s="54"/>
      <c r="I7" s="54"/>
      <c r="J7" s="54"/>
      <c r="K7" s="54"/>
      <c r="L7" s="54"/>
      <c r="M7" s="53"/>
      <c r="N7" s="53"/>
    </row>
    <row r="8" spans="1:15" s="11" customFormat="1" ht="34.5" customHeight="1">
      <c r="A8" s="397" t="s">
        <v>151</v>
      </c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411"/>
    </row>
    <row r="9" spans="1:15" s="69" customFormat="1" ht="22.9" customHeight="1">
      <c r="A9" s="12" t="s">
        <v>17</v>
      </c>
      <c r="B9" s="14" t="s">
        <v>477</v>
      </c>
      <c r="C9" s="14">
        <v>22</v>
      </c>
      <c r="D9" s="14" t="s">
        <v>63</v>
      </c>
      <c r="E9" s="14"/>
      <c r="F9" s="14">
        <v>25</v>
      </c>
      <c r="G9" s="14">
        <v>10</v>
      </c>
      <c r="H9" s="14">
        <v>0</v>
      </c>
      <c r="I9" s="14">
        <v>1</v>
      </c>
      <c r="J9" s="14">
        <v>36</v>
      </c>
      <c r="K9" s="14"/>
      <c r="L9" s="13">
        <v>3401220</v>
      </c>
      <c r="M9" s="103">
        <v>792</v>
      </c>
      <c r="N9" s="49">
        <v>1225.0317</v>
      </c>
      <c r="O9" s="41"/>
    </row>
    <row r="10" spans="1:15" s="69" customFormat="1" ht="22.9" customHeight="1">
      <c r="A10" s="12" t="s">
        <v>478</v>
      </c>
      <c r="B10" s="14" t="s">
        <v>479</v>
      </c>
      <c r="C10" s="14">
        <v>3</v>
      </c>
      <c r="D10" s="14" t="s">
        <v>63</v>
      </c>
      <c r="E10" s="14" t="s">
        <v>71</v>
      </c>
      <c r="F10" s="14">
        <v>10</v>
      </c>
      <c r="G10" s="14">
        <v>6</v>
      </c>
      <c r="H10" s="14">
        <v>0</v>
      </c>
      <c r="I10" s="14">
        <v>1</v>
      </c>
      <c r="J10" s="14">
        <v>17</v>
      </c>
      <c r="K10" s="14" t="s">
        <v>72</v>
      </c>
      <c r="L10" s="13">
        <v>3401220</v>
      </c>
      <c r="M10" s="103">
        <v>51</v>
      </c>
      <c r="N10" s="49">
        <v>1270.4004</v>
      </c>
      <c r="O10" s="41"/>
    </row>
    <row r="11" spans="1:15" s="69" customFormat="1" ht="34.9" customHeight="1">
      <c r="A11" s="12" t="s">
        <v>480</v>
      </c>
      <c r="B11" s="14" t="s">
        <v>481</v>
      </c>
      <c r="C11" s="14">
        <v>3</v>
      </c>
      <c r="D11" s="14" t="s">
        <v>63</v>
      </c>
      <c r="E11" s="14" t="s">
        <v>71</v>
      </c>
      <c r="F11" s="14">
        <v>12</v>
      </c>
      <c r="G11" s="14">
        <v>6</v>
      </c>
      <c r="H11" s="14">
        <v>0</v>
      </c>
      <c r="I11" s="14">
        <v>1</v>
      </c>
      <c r="J11" s="14">
        <v>19</v>
      </c>
      <c r="K11" s="14" t="s">
        <v>72</v>
      </c>
      <c r="L11" s="13">
        <v>3401220</v>
      </c>
      <c r="M11" s="103">
        <v>57</v>
      </c>
      <c r="N11" s="49">
        <v>1445.0237999999999</v>
      </c>
      <c r="O11" s="41"/>
    </row>
    <row r="12" spans="1:15" s="69" customFormat="1" ht="33" customHeight="1">
      <c r="A12" s="12" t="s">
        <v>17</v>
      </c>
      <c r="B12" s="14" t="s">
        <v>482</v>
      </c>
      <c r="C12" s="14">
        <v>19</v>
      </c>
      <c r="D12" s="14" t="s">
        <v>63</v>
      </c>
      <c r="E12" s="14"/>
      <c r="F12" s="14">
        <v>25</v>
      </c>
      <c r="G12" s="14">
        <v>10</v>
      </c>
      <c r="H12" s="14">
        <v>0</v>
      </c>
      <c r="I12" s="14">
        <v>1</v>
      </c>
      <c r="J12" s="14">
        <v>36</v>
      </c>
      <c r="K12" s="14"/>
      <c r="L12" s="13">
        <v>3401220</v>
      </c>
      <c r="M12" s="103">
        <v>684</v>
      </c>
      <c r="N12" s="49">
        <v>1328.0208</v>
      </c>
      <c r="O12" s="41"/>
    </row>
    <row r="13" spans="1:15" s="69" customFormat="1" ht="22.9" customHeight="1">
      <c r="A13" s="12" t="s">
        <v>160</v>
      </c>
      <c r="B13" s="14" t="s">
        <v>483</v>
      </c>
      <c r="C13" s="14">
        <v>3</v>
      </c>
      <c r="D13" s="14" t="s">
        <v>63</v>
      </c>
      <c r="E13" s="14" t="s">
        <v>71</v>
      </c>
      <c r="F13" s="14">
        <v>10</v>
      </c>
      <c r="G13" s="14">
        <v>6</v>
      </c>
      <c r="H13" s="14">
        <v>0</v>
      </c>
      <c r="I13" s="14">
        <v>1</v>
      </c>
      <c r="J13" s="14">
        <v>17</v>
      </c>
      <c r="K13" s="14" t="s">
        <v>72</v>
      </c>
      <c r="L13" s="13">
        <v>3401220</v>
      </c>
      <c r="M13" s="103">
        <v>51</v>
      </c>
      <c r="N13" s="49">
        <v>1264.4782</v>
      </c>
      <c r="O13" s="41"/>
    </row>
    <row r="14" spans="1:15" s="1" customFormat="1" ht="22.9" customHeight="1">
      <c r="A14" s="12" t="s">
        <v>484</v>
      </c>
      <c r="B14" s="14" t="s">
        <v>485</v>
      </c>
      <c r="C14" s="14">
        <v>4</v>
      </c>
      <c r="D14" s="14" t="s">
        <v>63</v>
      </c>
      <c r="E14" s="14" t="s">
        <v>71</v>
      </c>
      <c r="F14" s="14">
        <v>14</v>
      </c>
      <c r="G14" s="14">
        <v>6</v>
      </c>
      <c r="H14" s="14">
        <v>0</v>
      </c>
      <c r="I14" s="14">
        <v>1</v>
      </c>
      <c r="J14" s="14">
        <v>21</v>
      </c>
      <c r="K14" s="14" t="s">
        <v>72</v>
      </c>
      <c r="L14" s="13">
        <v>3401220</v>
      </c>
      <c r="M14" s="103">
        <v>84</v>
      </c>
      <c r="N14" s="49">
        <v>1313.8181</v>
      </c>
      <c r="O14" s="41"/>
    </row>
    <row r="15" spans="1:15" s="1" customFormat="1" ht="33.6" customHeight="1">
      <c r="A15" s="12" t="s">
        <v>486</v>
      </c>
      <c r="B15" s="14" t="s">
        <v>487</v>
      </c>
      <c r="C15" s="14">
        <v>2</v>
      </c>
      <c r="D15" s="14" t="s">
        <v>488</v>
      </c>
      <c r="E15" s="14" t="s">
        <v>71</v>
      </c>
      <c r="F15" s="14">
        <v>7</v>
      </c>
      <c r="G15" s="14">
        <v>2</v>
      </c>
      <c r="H15" s="14">
        <v>0</v>
      </c>
      <c r="I15" s="14">
        <v>0</v>
      </c>
      <c r="J15" s="14">
        <v>9</v>
      </c>
      <c r="K15" s="14" t="s">
        <v>79</v>
      </c>
      <c r="L15" s="13">
        <v>3401220</v>
      </c>
      <c r="M15" s="103">
        <v>18</v>
      </c>
      <c r="N15" s="49">
        <v>1230.5554999999999</v>
      </c>
      <c r="O15" s="41"/>
    </row>
    <row r="16" spans="1:15" s="1" customFormat="1" ht="21.6" customHeight="1">
      <c r="A16" s="12" t="s">
        <v>75</v>
      </c>
      <c r="B16" s="14" t="s">
        <v>489</v>
      </c>
      <c r="C16" s="14">
        <v>21</v>
      </c>
      <c r="D16" s="14" t="s">
        <v>490</v>
      </c>
      <c r="E16" s="14"/>
      <c r="F16" s="14">
        <v>20</v>
      </c>
      <c r="G16" s="14">
        <v>6</v>
      </c>
      <c r="H16" s="14">
        <v>0</v>
      </c>
      <c r="I16" s="14">
        <v>1</v>
      </c>
      <c r="J16" s="14">
        <v>27</v>
      </c>
      <c r="K16" s="14"/>
      <c r="L16" s="13">
        <v>3401220</v>
      </c>
      <c r="M16" s="103">
        <v>567</v>
      </c>
      <c r="N16" s="49">
        <v>1303.9205999999999</v>
      </c>
      <c r="O16" s="41"/>
    </row>
    <row r="17" spans="1:15" s="1" customFormat="1" ht="21.6" customHeight="1">
      <c r="A17" s="12" t="s">
        <v>69</v>
      </c>
      <c r="B17" s="14" t="s">
        <v>491</v>
      </c>
      <c r="C17" s="14">
        <v>24</v>
      </c>
      <c r="D17" s="14" t="s">
        <v>58</v>
      </c>
      <c r="E17" s="14"/>
      <c r="F17" s="14">
        <v>10</v>
      </c>
      <c r="G17" s="14">
        <v>2</v>
      </c>
      <c r="H17" s="14">
        <v>0</v>
      </c>
      <c r="I17" s="14">
        <v>1</v>
      </c>
      <c r="J17" s="14">
        <v>13</v>
      </c>
      <c r="K17" s="14"/>
      <c r="L17" s="13">
        <v>3401220</v>
      </c>
      <c r="M17" s="103">
        <v>312</v>
      </c>
      <c r="N17" s="49">
        <v>1506.8333</v>
      </c>
      <c r="O17" s="41"/>
    </row>
    <row r="18" spans="1:15" s="1" customFormat="1" ht="21.6" customHeight="1">
      <c r="A18" s="12" t="s">
        <v>74</v>
      </c>
      <c r="B18" s="14" t="s">
        <v>492</v>
      </c>
      <c r="C18" s="14">
        <v>24</v>
      </c>
      <c r="D18" s="14" t="s">
        <v>76</v>
      </c>
      <c r="E18" s="14"/>
      <c r="F18" s="14">
        <v>10</v>
      </c>
      <c r="G18" s="14">
        <v>2</v>
      </c>
      <c r="H18" s="14">
        <v>0</v>
      </c>
      <c r="I18" s="14">
        <v>1</v>
      </c>
      <c r="J18" s="14">
        <v>13</v>
      </c>
      <c r="K18" s="14"/>
      <c r="L18" s="13">
        <v>3401220</v>
      </c>
      <c r="M18" s="103">
        <v>312</v>
      </c>
      <c r="N18" s="49">
        <v>1318.5824</v>
      </c>
      <c r="O18" s="41"/>
    </row>
    <row r="19" spans="1:15" s="1" customFormat="1" ht="21.6" customHeight="1">
      <c r="A19" s="12" t="s">
        <v>17</v>
      </c>
      <c r="B19" s="14" t="s">
        <v>493</v>
      </c>
      <c r="C19" s="14">
        <v>24</v>
      </c>
      <c r="D19" s="14" t="s">
        <v>76</v>
      </c>
      <c r="E19" s="14"/>
      <c r="F19" s="14">
        <v>18</v>
      </c>
      <c r="G19" s="14">
        <v>5</v>
      </c>
      <c r="H19" s="14">
        <v>0</v>
      </c>
      <c r="I19" s="14">
        <v>1</v>
      </c>
      <c r="J19" s="14">
        <v>24</v>
      </c>
      <c r="K19" s="14"/>
      <c r="L19" s="13">
        <v>3401220</v>
      </c>
      <c r="M19" s="103">
        <v>576</v>
      </c>
      <c r="N19" s="49">
        <v>1132.8607999999999</v>
      </c>
      <c r="O19" s="41"/>
    </row>
    <row r="20" spans="1:15" s="1" customFormat="1" ht="21.6" customHeight="1">
      <c r="A20" s="12" t="s">
        <v>77</v>
      </c>
      <c r="B20" s="14" t="s">
        <v>306</v>
      </c>
      <c r="C20" s="14">
        <v>3</v>
      </c>
      <c r="D20" s="14" t="s">
        <v>58</v>
      </c>
      <c r="E20" s="14" t="s">
        <v>71</v>
      </c>
      <c r="F20" s="14">
        <v>11</v>
      </c>
      <c r="G20" s="14">
        <v>4</v>
      </c>
      <c r="H20" s="14">
        <v>0</v>
      </c>
      <c r="I20" s="14">
        <v>1</v>
      </c>
      <c r="J20" s="14">
        <v>16</v>
      </c>
      <c r="K20" s="14" t="s">
        <v>79</v>
      </c>
      <c r="L20" s="13">
        <v>3401220</v>
      </c>
      <c r="M20" s="103">
        <v>48</v>
      </c>
      <c r="N20" s="49">
        <v>1279.8074999999999</v>
      </c>
      <c r="O20" s="41"/>
    </row>
    <row r="21" spans="1:15" s="1" customFormat="1" ht="21.6" customHeight="1">
      <c r="A21" s="12" t="s">
        <v>459</v>
      </c>
      <c r="B21" s="14" t="s">
        <v>494</v>
      </c>
      <c r="C21" s="14">
        <v>4</v>
      </c>
      <c r="D21" s="14" t="s">
        <v>58</v>
      </c>
      <c r="E21" s="14" t="s">
        <v>71</v>
      </c>
      <c r="F21" s="14">
        <v>5</v>
      </c>
      <c r="G21" s="14">
        <v>2</v>
      </c>
      <c r="H21" s="14">
        <v>0</v>
      </c>
      <c r="I21" s="14">
        <v>1</v>
      </c>
      <c r="J21" s="14">
        <v>8</v>
      </c>
      <c r="K21" s="14" t="s">
        <v>72</v>
      </c>
      <c r="L21" s="13">
        <v>3401220</v>
      </c>
      <c r="M21" s="103">
        <v>32</v>
      </c>
      <c r="N21" s="49">
        <v>1246.4439</v>
      </c>
      <c r="O21" s="41"/>
    </row>
    <row r="22" spans="1:15" s="1" customFormat="1" ht="32.450000000000003" customHeight="1">
      <c r="A22" s="12" t="s">
        <v>111</v>
      </c>
      <c r="B22" s="14" t="s">
        <v>495</v>
      </c>
      <c r="C22" s="14">
        <v>3</v>
      </c>
      <c r="D22" s="14" t="s">
        <v>58</v>
      </c>
      <c r="E22" s="14" t="s">
        <v>71</v>
      </c>
      <c r="F22" s="14">
        <v>13</v>
      </c>
      <c r="G22" s="14">
        <v>4</v>
      </c>
      <c r="H22" s="14">
        <v>0</v>
      </c>
      <c r="I22" s="14">
        <v>1</v>
      </c>
      <c r="J22" s="14">
        <v>18</v>
      </c>
      <c r="K22" s="14" t="s">
        <v>79</v>
      </c>
      <c r="L22" s="13">
        <v>3401220</v>
      </c>
      <c r="M22" s="103">
        <v>54</v>
      </c>
      <c r="N22" s="49">
        <v>1309.9000000000001</v>
      </c>
      <c r="O22" s="41"/>
    </row>
    <row r="23" spans="1:15" s="1" customFormat="1" ht="22.15" customHeight="1">
      <c r="A23" s="12" t="s">
        <v>17</v>
      </c>
      <c r="B23" s="14" t="s">
        <v>496</v>
      </c>
      <c r="C23" s="14">
        <v>24</v>
      </c>
      <c r="D23" s="14" t="s">
        <v>76</v>
      </c>
      <c r="E23" s="14"/>
      <c r="F23" s="14">
        <v>19</v>
      </c>
      <c r="G23" s="14">
        <v>6</v>
      </c>
      <c r="H23" s="14">
        <v>0</v>
      </c>
      <c r="I23" s="14">
        <v>1</v>
      </c>
      <c r="J23" s="14">
        <v>26</v>
      </c>
      <c r="K23" s="14"/>
      <c r="L23" s="13">
        <v>3401220</v>
      </c>
      <c r="M23" s="103">
        <v>624</v>
      </c>
      <c r="N23" s="49">
        <v>1479.5</v>
      </c>
      <c r="O23" s="41"/>
    </row>
    <row r="24" spans="1:15" s="1" customFormat="1" ht="22.15" customHeight="1">
      <c r="A24" s="12" t="s">
        <v>78</v>
      </c>
      <c r="B24" s="14" t="s">
        <v>497</v>
      </c>
      <c r="C24" s="14">
        <v>4</v>
      </c>
      <c r="D24" s="14" t="s">
        <v>58</v>
      </c>
      <c r="E24" s="14" t="s">
        <v>71</v>
      </c>
      <c r="F24" s="14">
        <v>11</v>
      </c>
      <c r="G24" s="14">
        <v>4</v>
      </c>
      <c r="H24" s="14">
        <v>0</v>
      </c>
      <c r="I24" s="14">
        <v>1</v>
      </c>
      <c r="J24" s="14">
        <v>16</v>
      </c>
      <c r="K24" s="14" t="s">
        <v>72</v>
      </c>
      <c r="L24" s="13">
        <v>3401220</v>
      </c>
      <c r="M24" s="103">
        <v>64</v>
      </c>
      <c r="N24" s="49">
        <v>1239.7885000000001</v>
      </c>
      <c r="O24" s="41"/>
    </row>
    <row r="25" spans="1:15" s="1" customFormat="1" ht="22.15" customHeight="1">
      <c r="A25" s="12" t="s">
        <v>461</v>
      </c>
      <c r="B25" s="14" t="s">
        <v>498</v>
      </c>
      <c r="C25" s="14">
        <v>4</v>
      </c>
      <c r="D25" s="14" t="s">
        <v>58</v>
      </c>
      <c r="E25" s="14" t="s">
        <v>71</v>
      </c>
      <c r="F25" s="14">
        <v>11</v>
      </c>
      <c r="G25" s="14">
        <v>4</v>
      </c>
      <c r="H25" s="14">
        <v>0</v>
      </c>
      <c r="I25" s="14">
        <v>1</v>
      </c>
      <c r="J25" s="14">
        <v>16</v>
      </c>
      <c r="K25" s="14" t="s">
        <v>72</v>
      </c>
      <c r="L25" s="13">
        <v>3401220</v>
      </c>
      <c r="M25" s="103">
        <v>64</v>
      </c>
      <c r="N25" s="49">
        <v>1490.9375</v>
      </c>
      <c r="O25" s="41"/>
    </row>
    <row r="26" spans="1:15" s="1" customFormat="1" ht="22.15" customHeight="1">
      <c r="A26" s="12" t="s">
        <v>499</v>
      </c>
      <c r="B26" s="14" t="s">
        <v>500</v>
      </c>
      <c r="C26" s="14">
        <v>21</v>
      </c>
      <c r="D26" s="14" t="s">
        <v>58</v>
      </c>
      <c r="E26" s="14"/>
      <c r="F26" s="14">
        <v>12</v>
      </c>
      <c r="G26" s="14">
        <v>6</v>
      </c>
      <c r="H26" s="14">
        <v>0</v>
      </c>
      <c r="I26" s="14">
        <v>1</v>
      </c>
      <c r="J26" s="14">
        <v>19</v>
      </c>
      <c r="K26" s="14"/>
      <c r="L26" s="13">
        <v>3401220</v>
      </c>
      <c r="M26" s="103">
        <v>399</v>
      </c>
      <c r="N26" s="49">
        <v>1307.625</v>
      </c>
      <c r="O26" s="41"/>
    </row>
    <row r="27" spans="1:15" s="1" customFormat="1" ht="22.15" customHeight="1">
      <c r="A27" s="12" t="s">
        <v>17</v>
      </c>
      <c r="B27" s="14" t="s">
        <v>501</v>
      </c>
      <c r="C27" s="14">
        <v>23</v>
      </c>
      <c r="D27" s="14" t="s">
        <v>58</v>
      </c>
      <c r="E27" s="14"/>
      <c r="F27" s="14">
        <v>12</v>
      </c>
      <c r="G27" s="14">
        <v>5</v>
      </c>
      <c r="H27" s="14">
        <v>0</v>
      </c>
      <c r="I27" s="14">
        <v>1</v>
      </c>
      <c r="J27" s="14">
        <v>18</v>
      </c>
      <c r="K27" s="14"/>
      <c r="L27" s="13">
        <v>3401220</v>
      </c>
      <c r="M27" s="103">
        <v>414</v>
      </c>
      <c r="N27" s="49">
        <v>1241.8825999999999</v>
      </c>
      <c r="O27" s="41"/>
    </row>
    <row r="28" spans="1:15" s="1" customFormat="1" ht="33.6" customHeight="1">
      <c r="A28" s="12" t="s">
        <v>75</v>
      </c>
      <c r="B28" s="14" t="s">
        <v>470</v>
      </c>
      <c r="C28" s="14">
        <v>21</v>
      </c>
      <c r="D28" s="14" t="s">
        <v>58</v>
      </c>
      <c r="E28" s="14"/>
      <c r="F28" s="14">
        <v>14</v>
      </c>
      <c r="G28" s="14">
        <v>5</v>
      </c>
      <c r="H28" s="14">
        <v>0</v>
      </c>
      <c r="I28" s="14">
        <v>1</v>
      </c>
      <c r="J28" s="14">
        <v>20</v>
      </c>
      <c r="K28" s="14"/>
      <c r="L28" s="13">
        <v>3401220</v>
      </c>
      <c r="M28" s="103">
        <v>420</v>
      </c>
      <c r="N28" s="49">
        <v>1310.6469999999999</v>
      </c>
      <c r="O28" s="41"/>
    </row>
    <row r="29" spans="1:15" s="1" customFormat="1" ht="23.45" customHeight="1">
      <c r="A29" s="12" t="s">
        <v>502</v>
      </c>
      <c r="B29" s="14" t="s">
        <v>503</v>
      </c>
      <c r="C29" s="14">
        <v>2</v>
      </c>
      <c r="D29" s="14" t="s">
        <v>58</v>
      </c>
      <c r="E29" s="14" t="s">
        <v>71</v>
      </c>
      <c r="F29" s="14">
        <v>7</v>
      </c>
      <c r="G29" s="14">
        <v>2</v>
      </c>
      <c r="H29" s="14">
        <v>0</v>
      </c>
      <c r="I29" s="14">
        <v>1</v>
      </c>
      <c r="J29" s="14">
        <v>10</v>
      </c>
      <c r="K29" s="14" t="s">
        <v>79</v>
      </c>
      <c r="L29" s="13">
        <v>3401220</v>
      </c>
      <c r="M29" s="103">
        <v>20</v>
      </c>
      <c r="N29" s="49">
        <v>1290.7851000000001</v>
      </c>
      <c r="O29" s="41"/>
    </row>
    <row r="30" spans="1:15" s="1" customFormat="1" ht="23.45" customHeight="1">
      <c r="A30" s="12" t="s">
        <v>74</v>
      </c>
      <c r="B30" s="14" t="s">
        <v>504</v>
      </c>
      <c r="C30" s="14">
        <v>21</v>
      </c>
      <c r="D30" s="14" t="s">
        <v>58</v>
      </c>
      <c r="E30" s="14"/>
      <c r="F30" s="14">
        <v>22</v>
      </c>
      <c r="G30" s="14">
        <v>5</v>
      </c>
      <c r="H30" s="14">
        <v>0</v>
      </c>
      <c r="I30" s="14">
        <v>1</v>
      </c>
      <c r="J30" s="14">
        <v>28</v>
      </c>
      <c r="K30" s="14"/>
      <c r="L30" s="13">
        <v>3401220</v>
      </c>
      <c r="M30" s="103">
        <v>588</v>
      </c>
      <c r="N30" s="49">
        <v>1281.4945</v>
      </c>
      <c r="O30" s="41"/>
    </row>
    <row r="31" spans="1:15" s="1" customFormat="1" ht="25.9" customHeight="1">
      <c r="A31" s="12" t="s">
        <v>74</v>
      </c>
      <c r="B31" s="14" t="s">
        <v>505</v>
      </c>
      <c r="C31" s="14">
        <v>12</v>
      </c>
      <c r="D31" s="14" t="s">
        <v>58</v>
      </c>
      <c r="E31" s="14"/>
      <c r="F31" s="14">
        <v>22</v>
      </c>
      <c r="G31" s="14">
        <v>5</v>
      </c>
      <c r="H31" s="14">
        <v>0</v>
      </c>
      <c r="I31" s="14">
        <v>1</v>
      </c>
      <c r="J31" s="14">
        <v>28</v>
      </c>
      <c r="K31" s="14"/>
      <c r="L31" s="13">
        <v>3401220</v>
      </c>
      <c r="M31" s="103">
        <v>336</v>
      </c>
      <c r="N31" s="49">
        <v>1612.1</v>
      </c>
      <c r="O31" s="41"/>
    </row>
    <row r="32" spans="1:15" s="134" customFormat="1" ht="13.5" thickBot="1">
      <c r="A32" s="129" t="s">
        <v>41</v>
      </c>
      <c r="B32" s="130"/>
      <c r="C32" s="130"/>
      <c r="D32" s="131" t="s">
        <v>506</v>
      </c>
      <c r="E32" s="130"/>
      <c r="F32" s="130">
        <f>SUM(F9:F31)</f>
        <v>320</v>
      </c>
      <c r="G32" s="130">
        <f t="shared" ref="G32:M32" si="0">SUM(G9:G31)</f>
        <v>113</v>
      </c>
      <c r="H32" s="130">
        <f t="shared" si="0"/>
        <v>0</v>
      </c>
      <c r="I32" s="130">
        <f t="shared" si="0"/>
        <v>22</v>
      </c>
      <c r="J32" s="130">
        <f t="shared" si="0"/>
        <v>455</v>
      </c>
      <c r="K32" s="130"/>
      <c r="L32" s="130"/>
      <c r="M32" s="130">
        <f t="shared" si="0"/>
        <v>6567</v>
      </c>
      <c r="N32" s="132" t="s">
        <v>55</v>
      </c>
      <c r="O32" s="133"/>
    </row>
    <row r="33" spans="1:15" s="15" customFormat="1" ht="16.5" customHeight="1">
      <c r="A33" s="372" t="s">
        <v>42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</row>
    <row r="34" spans="1:15" s="15" customFormat="1">
      <c r="B34" s="16"/>
      <c r="C34" s="16"/>
      <c r="D34" s="26"/>
      <c r="E34" s="16"/>
      <c r="F34" s="16"/>
      <c r="G34" s="16"/>
      <c r="H34" s="16"/>
      <c r="I34" s="16"/>
      <c r="J34" s="16"/>
      <c r="M34" s="17"/>
      <c r="N34" s="17"/>
      <c r="O34" s="18"/>
    </row>
    <row r="35" spans="1:15" s="15" customFormat="1" ht="42" customHeight="1">
      <c r="B35" s="70"/>
      <c r="C35" s="70"/>
      <c r="D35" s="71"/>
      <c r="E35" s="70"/>
      <c r="F35" s="70"/>
      <c r="G35" s="70"/>
      <c r="H35" s="16"/>
      <c r="I35" s="16"/>
      <c r="J35" s="16"/>
      <c r="K35" s="16"/>
      <c r="L35" s="16"/>
      <c r="M35" s="17"/>
      <c r="N35" s="17"/>
      <c r="O35" s="18"/>
    </row>
    <row r="36" spans="1:15" s="60" customFormat="1" ht="17.25" customHeight="1">
      <c r="A36" s="409" t="s">
        <v>47</v>
      </c>
      <c r="B36" s="409"/>
      <c r="C36" s="409"/>
      <c r="D36" s="409"/>
      <c r="E36" s="409"/>
      <c r="F36" s="409"/>
      <c r="G36" s="59"/>
      <c r="H36" s="59"/>
      <c r="I36" s="59"/>
      <c r="J36" s="59"/>
      <c r="L36" s="410" t="s">
        <v>48</v>
      </c>
      <c r="M36" s="410"/>
      <c r="N36" s="410"/>
      <c r="O36" s="410"/>
    </row>
    <row r="37" spans="1:15" s="15" customFormat="1">
      <c r="B37" s="16"/>
      <c r="C37" s="16"/>
      <c r="D37" s="26"/>
      <c r="E37" s="16"/>
      <c r="F37" s="16"/>
      <c r="G37" s="16"/>
      <c r="H37" s="16"/>
      <c r="I37" s="16"/>
      <c r="J37" s="16"/>
      <c r="K37" s="16"/>
      <c r="L37" s="16"/>
      <c r="M37" s="17"/>
      <c r="N37" s="17"/>
      <c r="O37" s="18"/>
    </row>
    <row r="38" spans="1:15" s="15" customFormat="1">
      <c r="B38" s="16"/>
      <c r="C38" s="16"/>
      <c r="D38" s="26"/>
      <c r="E38" s="16"/>
      <c r="F38" s="16"/>
      <c r="G38" s="16"/>
      <c r="H38" s="16"/>
      <c r="I38" s="16"/>
      <c r="J38" s="16"/>
      <c r="K38" s="16"/>
      <c r="L38" s="16"/>
      <c r="M38" s="17"/>
      <c r="N38" s="17"/>
      <c r="O38" s="18"/>
    </row>
    <row r="39" spans="1:15" s="15" customFormat="1">
      <c r="B39" s="16"/>
      <c r="C39" s="16"/>
      <c r="D39" s="26"/>
      <c r="E39" s="16"/>
      <c r="F39" s="16"/>
      <c r="G39" s="16"/>
      <c r="H39" s="16"/>
      <c r="I39" s="16"/>
      <c r="J39" s="16"/>
      <c r="K39" s="16"/>
      <c r="L39" s="16"/>
      <c r="M39" s="17"/>
      <c r="N39" s="17"/>
      <c r="O39" s="18"/>
    </row>
    <row r="40" spans="1:15" s="15" customFormat="1">
      <c r="B40" s="16"/>
      <c r="C40" s="16"/>
      <c r="D40" s="26"/>
      <c r="E40" s="16"/>
      <c r="F40" s="16"/>
      <c r="G40" s="16"/>
      <c r="H40" s="16"/>
      <c r="I40" s="16"/>
      <c r="J40" s="16"/>
      <c r="K40" s="16"/>
      <c r="L40" s="16"/>
      <c r="M40" s="17"/>
      <c r="N40" s="17"/>
      <c r="O40" s="18"/>
    </row>
    <row r="41" spans="1:15" s="15" customFormat="1">
      <c r="B41" s="16"/>
      <c r="C41" s="16"/>
      <c r="D41" s="26"/>
      <c r="E41" s="16"/>
      <c r="F41" s="16"/>
      <c r="G41" s="16"/>
      <c r="H41" s="16"/>
      <c r="I41" s="16"/>
      <c r="J41" s="16"/>
      <c r="K41" s="16"/>
      <c r="L41" s="16"/>
      <c r="M41" s="17"/>
      <c r="N41" s="17"/>
      <c r="O41" s="18"/>
    </row>
    <row r="42" spans="1:15" s="15" customFormat="1">
      <c r="B42" s="16"/>
      <c r="C42" s="16"/>
      <c r="D42" s="26"/>
      <c r="E42" s="16"/>
      <c r="F42" s="16"/>
      <c r="G42" s="16"/>
      <c r="H42" s="16"/>
      <c r="I42" s="16"/>
      <c r="J42" s="16"/>
      <c r="K42" s="16"/>
      <c r="L42" s="16"/>
      <c r="M42" s="17"/>
      <c r="N42" s="17"/>
      <c r="O42" s="18"/>
    </row>
    <row r="43" spans="1:15" s="15" customFormat="1">
      <c r="B43" s="16"/>
      <c r="C43" s="16"/>
      <c r="D43" s="26"/>
      <c r="E43" s="16"/>
      <c r="F43" s="16"/>
      <c r="G43" s="16"/>
      <c r="H43" s="16"/>
      <c r="I43" s="16"/>
      <c r="J43" s="16"/>
      <c r="K43" s="16"/>
      <c r="L43" s="16"/>
      <c r="M43" s="17"/>
      <c r="N43" s="17"/>
      <c r="O43" s="18"/>
    </row>
    <row r="44" spans="1:15" s="15" customFormat="1">
      <c r="B44" s="16"/>
      <c r="C44" s="16"/>
      <c r="D44" s="26"/>
      <c r="E44" s="16"/>
      <c r="F44" s="16"/>
      <c r="G44" s="16"/>
      <c r="H44" s="16"/>
      <c r="I44" s="16"/>
      <c r="J44" s="16"/>
      <c r="K44" s="16"/>
      <c r="L44" s="16"/>
      <c r="M44" s="17"/>
      <c r="N44" s="17"/>
      <c r="O44" s="18"/>
    </row>
    <row r="45" spans="1:15" s="15" customFormat="1">
      <c r="B45" s="16"/>
      <c r="C45" s="16"/>
      <c r="D45" s="26"/>
      <c r="E45" s="16"/>
      <c r="F45" s="16"/>
      <c r="G45" s="16"/>
      <c r="H45" s="16"/>
      <c r="I45" s="16"/>
      <c r="J45" s="16"/>
      <c r="K45" s="16"/>
      <c r="L45" s="16"/>
      <c r="M45" s="17"/>
      <c r="N45" s="17"/>
      <c r="O45" s="18"/>
    </row>
    <row r="46" spans="1:15" s="15" customFormat="1">
      <c r="B46" s="16"/>
      <c r="C46" s="16"/>
      <c r="D46" s="26"/>
      <c r="E46" s="16"/>
      <c r="F46" s="16"/>
      <c r="G46" s="16"/>
      <c r="H46" s="16"/>
      <c r="I46" s="16"/>
      <c r="J46" s="16"/>
      <c r="K46" s="16"/>
      <c r="L46" s="16"/>
      <c r="M46" s="17"/>
      <c r="N46" s="17"/>
      <c r="O46" s="18"/>
    </row>
    <row r="47" spans="1:15" s="15" customFormat="1">
      <c r="B47" s="16"/>
      <c r="C47" s="16"/>
      <c r="D47" s="26"/>
      <c r="E47" s="16"/>
      <c r="F47" s="16"/>
      <c r="G47" s="16"/>
      <c r="H47" s="16"/>
      <c r="I47" s="16"/>
      <c r="J47" s="16"/>
      <c r="K47" s="16"/>
      <c r="L47" s="16"/>
      <c r="M47" s="17"/>
      <c r="N47" s="17"/>
      <c r="O47" s="18"/>
    </row>
    <row r="48" spans="1:15" s="15" customFormat="1">
      <c r="B48" s="16"/>
      <c r="C48" s="16"/>
      <c r="D48" s="26"/>
      <c r="E48" s="16"/>
      <c r="F48" s="16"/>
      <c r="G48" s="16"/>
      <c r="H48" s="16"/>
      <c r="I48" s="16"/>
      <c r="J48" s="16"/>
      <c r="K48" s="16"/>
      <c r="L48" s="16"/>
      <c r="M48" s="17"/>
      <c r="N48" s="17"/>
      <c r="O48" s="18"/>
    </row>
    <row r="49" spans="2:15" s="15" customFormat="1">
      <c r="B49" s="16"/>
      <c r="C49" s="16"/>
      <c r="D49" s="26"/>
      <c r="E49" s="16"/>
      <c r="F49" s="16"/>
      <c r="G49" s="16"/>
      <c r="H49" s="16"/>
      <c r="I49" s="16"/>
      <c r="J49" s="16"/>
      <c r="K49" s="16"/>
      <c r="L49" s="16"/>
      <c r="M49" s="17"/>
      <c r="N49" s="17"/>
      <c r="O49" s="18"/>
    </row>
    <row r="50" spans="2:15" s="15" customFormat="1">
      <c r="B50" s="16"/>
      <c r="C50" s="16"/>
      <c r="D50" s="26"/>
      <c r="E50" s="16"/>
      <c r="F50" s="16"/>
      <c r="G50" s="16"/>
      <c r="H50" s="16"/>
      <c r="I50" s="16"/>
      <c r="J50" s="16"/>
      <c r="K50" s="16"/>
      <c r="L50" s="16"/>
      <c r="M50" s="17"/>
      <c r="N50" s="17"/>
      <c r="O50" s="18"/>
    </row>
    <row r="51" spans="2:15" s="15" customFormat="1">
      <c r="B51" s="16"/>
      <c r="C51" s="16"/>
      <c r="D51" s="26"/>
      <c r="E51" s="16"/>
      <c r="F51" s="16"/>
      <c r="G51" s="16"/>
      <c r="H51" s="16"/>
      <c r="I51" s="16"/>
      <c r="J51" s="16"/>
      <c r="K51" s="16"/>
      <c r="L51" s="16"/>
      <c r="M51" s="17"/>
      <c r="N51" s="17"/>
      <c r="O51" s="18"/>
    </row>
    <row r="52" spans="2:15" s="15" customFormat="1">
      <c r="B52" s="16"/>
      <c r="C52" s="16"/>
      <c r="D52" s="26"/>
      <c r="E52" s="16"/>
      <c r="F52" s="16"/>
      <c r="G52" s="16"/>
      <c r="H52" s="16"/>
      <c r="I52" s="16"/>
      <c r="J52" s="16"/>
      <c r="K52" s="16"/>
      <c r="L52" s="16"/>
      <c r="M52" s="17"/>
      <c r="N52" s="17"/>
      <c r="O52" s="18"/>
    </row>
    <row r="53" spans="2:15" s="15" customFormat="1">
      <c r="B53" s="16"/>
      <c r="C53" s="16"/>
      <c r="D53" s="26"/>
      <c r="E53" s="16"/>
      <c r="F53" s="16"/>
      <c r="G53" s="16"/>
      <c r="H53" s="16"/>
      <c r="I53" s="16"/>
      <c r="J53" s="16"/>
      <c r="K53" s="16"/>
      <c r="L53" s="16"/>
      <c r="M53" s="17"/>
      <c r="N53" s="17"/>
      <c r="O53" s="18"/>
    </row>
    <row r="54" spans="2:15" s="15" customFormat="1">
      <c r="B54" s="16"/>
      <c r="C54" s="16"/>
      <c r="D54" s="26"/>
      <c r="E54" s="16"/>
      <c r="F54" s="16"/>
      <c r="G54" s="16"/>
      <c r="H54" s="16"/>
      <c r="I54" s="16"/>
      <c r="J54" s="16"/>
      <c r="K54" s="16"/>
      <c r="L54" s="16"/>
      <c r="M54" s="17"/>
      <c r="N54" s="17"/>
      <c r="O54" s="18"/>
    </row>
    <row r="55" spans="2:15" s="15" customFormat="1">
      <c r="B55" s="16"/>
      <c r="C55" s="16"/>
      <c r="D55" s="26"/>
      <c r="E55" s="16"/>
      <c r="F55" s="16"/>
      <c r="G55" s="16"/>
      <c r="H55" s="16"/>
      <c r="I55" s="16"/>
      <c r="J55" s="16"/>
      <c r="K55" s="16"/>
      <c r="L55" s="16"/>
      <c r="M55" s="17"/>
      <c r="N55" s="17"/>
      <c r="O55" s="18"/>
    </row>
    <row r="56" spans="2:15" s="15" customFormat="1">
      <c r="B56" s="16"/>
      <c r="C56" s="16"/>
      <c r="D56" s="2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8"/>
    </row>
    <row r="57" spans="2:15" s="15" customFormat="1">
      <c r="B57" s="16"/>
      <c r="C57" s="16"/>
      <c r="D57" s="26"/>
      <c r="E57" s="16"/>
      <c r="F57" s="16"/>
      <c r="G57" s="16"/>
      <c r="H57" s="16"/>
      <c r="I57" s="16"/>
      <c r="J57" s="16"/>
      <c r="K57" s="16"/>
      <c r="L57" s="16"/>
      <c r="M57" s="17"/>
      <c r="N57" s="17"/>
      <c r="O57" s="18"/>
    </row>
    <row r="58" spans="2:15" s="15" customFormat="1">
      <c r="B58" s="16"/>
      <c r="C58" s="16"/>
      <c r="D58" s="26"/>
      <c r="E58" s="16"/>
      <c r="F58" s="16"/>
      <c r="G58" s="16"/>
      <c r="H58" s="16"/>
      <c r="I58" s="16"/>
      <c r="J58" s="16"/>
      <c r="K58" s="16"/>
      <c r="L58" s="16"/>
      <c r="M58" s="17"/>
      <c r="N58" s="17"/>
      <c r="O58" s="18"/>
    </row>
    <row r="59" spans="2:15" s="15" customFormat="1">
      <c r="B59" s="16"/>
      <c r="C59" s="16"/>
      <c r="D59" s="26"/>
      <c r="E59" s="16"/>
      <c r="F59" s="16"/>
      <c r="G59" s="16"/>
      <c r="H59" s="16"/>
      <c r="I59" s="16"/>
      <c r="J59" s="16"/>
      <c r="K59" s="16"/>
      <c r="L59" s="16"/>
      <c r="M59" s="17"/>
      <c r="N59" s="17"/>
      <c r="O59" s="18"/>
    </row>
    <row r="60" spans="2:15" s="15" customFormat="1">
      <c r="B60" s="16"/>
      <c r="C60" s="16"/>
      <c r="D60" s="26"/>
      <c r="E60" s="16"/>
      <c r="F60" s="16"/>
      <c r="G60" s="16"/>
      <c r="H60" s="16"/>
      <c r="I60" s="16"/>
      <c r="J60" s="16"/>
      <c r="K60" s="16"/>
      <c r="L60" s="16"/>
      <c r="M60" s="17"/>
      <c r="N60" s="17"/>
      <c r="O60" s="18"/>
    </row>
    <row r="61" spans="2:15" s="15" customFormat="1">
      <c r="B61" s="16"/>
      <c r="C61" s="16"/>
      <c r="D61" s="26"/>
      <c r="E61" s="16"/>
      <c r="F61" s="16"/>
      <c r="G61" s="16"/>
      <c r="H61" s="16"/>
      <c r="I61" s="16"/>
      <c r="J61" s="16"/>
      <c r="K61" s="16"/>
      <c r="L61" s="16"/>
      <c r="M61" s="17"/>
      <c r="N61" s="17"/>
      <c r="O61" s="18"/>
    </row>
    <row r="62" spans="2:15" s="15" customFormat="1">
      <c r="B62" s="16"/>
      <c r="C62" s="16"/>
      <c r="D62" s="26"/>
      <c r="E62" s="16"/>
      <c r="F62" s="16"/>
      <c r="G62" s="16"/>
      <c r="H62" s="16"/>
      <c r="I62" s="16"/>
      <c r="J62" s="16"/>
      <c r="K62" s="16"/>
      <c r="L62" s="16"/>
      <c r="M62" s="17"/>
      <c r="N62" s="17"/>
      <c r="O62" s="18"/>
    </row>
    <row r="63" spans="2:15" s="15" customFormat="1">
      <c r="B63" s="16"/>
      <c r="C63" s="16"/>
      <c r="D63" s="26"/>
      <c r="E63" s="16"/>
      <c r="F63" s="16"/>
      <c r="G63" s="16"/>
      <c r="H63" s="16"/>
      <c r="I63" s="16"/>
      <c r="J63" s="16"/>
      <c r="K63" s="16"/>
      <c r="L63" s="16"/>
      <c r="M63" s="17"/>
      <c r="N63" s="17"/>
      <c r="O63" s="18"/>
    </row>
    <row r="64" spans="2:15" s="15" customFormat="1">
      <c r="B64" s="16"/>
      <c r="C64" s="16"/>
      <c r="D64" s="26"/>
      <c r="E64" s="16"/>
      <c r="F64" s="16"/>
      <c r="G64" s="16"/>
      <c r="H64" s="16"/>
      <c r="I64" s="16"/>
      <c r="J64" s="16"/>
      <c r="K64" s="16"/>
      <c r="L64" s="16"/>
      <c r="M64" s="17"/>
      <c r="N64" s="17"/>
      <c r="O64" s="18"/>
    </row>
    <row r="65" spans="2:15" s="15" customFormat="1">
      <c r="B65" s="16"/>
      <c r="C65" s="16"/>
      <c r="D65" s="26"/>
      <c r="E65" s="16"/>
      <c r="F65" s="16"/>
      <c r="G65" s="16"/>
      <c r="H65" s="16"/>
      <c r="I65" s="16"/>
      <c r="J65" s="16"/>
      <c r="K65" s="16"/>
      <c r="L65" s="16"/>
      <c r="M65" s="17"/>
      <c r="N65" s="17"/>
      <c r="O65" s="18"/>
    </row>
    <row r="66" spans="2:15" s="15" customFormat="1">
      <c r="B66" s="16"/>
      <c r="C66" s="16"/>
      <c r="D66" s="26"/>
      <c r="E66" s="16"/>
      <c r="F66" s="16"/>
      <c r="G66" s="16"/>
      <c r="H66" s="16"/>
      <c r="I66" s="16"/>
      <c r="J66" s="16"/>
      <c r="K66" s="16"/>
      <c r="L66" s="16"/>
      <c r="M66" s="17"/>
      <c r="N66" s="17"/>
      <c r="O66" s="18"/>
    </row>
    <row r="67" spans="2:15" s="15" customFormat="1">
      <c r="B67" s="16"/>
      <c r="C67" s="16"/>
      <c r="D67" s="26"/>
      <c r="E67" s="16"/>
      <c r="F67" s="16"/>
      <c r="G67" s="16"/>
      <c r="H67" s="16"/>
      <c r="I67" s="16"/>
      <c r="J67" s="16"/>
      <c r="K67" s="16"/>
      <c r="L67" s="16"/>
      <c r="M67" s="17"/>
      <c r="N67" s="17"/>
      <c r="O67" s="18"/>
    </row>
    <row r="68" spans="2:15" s="15" customFormat="1">
      <c r="B68" s="16"/>
      <c r="C68" s="16"/>
      <c r="D68" s="26"/>
      <c r="E68" s="16"/>
      <c r="F68" s="16"/>
      <c r="G68" s="16"/>
      <c r="H68" s="16"/>
      <c r="I68" s="16"/>
      <c r="J68" s="16"/>
      <c r="K68" s="16"/>
      <c r="L68" s="16"/>
      <c r="M68" s="17"/>
      <c r="N68" s="17"/>
      <c r="O68" s="18"/>
    </row>
    <row r="69" spans="2:15" s="15" customFormat="1">
      <c r="B69" s="16"/>
      <c r="C69" s="16"/>
      <c r="D69" s="26"/>
      <c r="E69" s="16"/>
      <c r="F69" s="16"/>
      <c r="G69" s="16"/>
      <c r="H69" s="16"/>
      <c r="I69" s="16"/>
      <c r="J69" s="16"/>
      <c r="K69" s="16"/>
      <c r="L69" s="16"/>
      <c r="M69" s="17"/>
      <c r="N69" s="17"/>
      <c r="O69" s="18"/>
    </row>
    <row r="70" spans="2:15" s="15" customFormat="1">
      <c r="B70" s="16"/>
      <c r="C70" s="16"/>
      <c r="D70" s="26"/>
      <c r="E70" s="16"/>
      <c r="F70" s="16"/>
      <c r="G70" s="16"/>
      <c r="H70" s="16"/>
      <c r="I70" s="16"/>
      <c r="J70" s="16"/>
      <c r="K70" s="16"/>
      <c r="L70" s="16"/>
      <c r="M70" s="17"/>
      <c r="N70" s="17"/>
      <c r="O70" s="18"/>
    </row>
    <row r="71" spans="2:15" s="15" customFormat="1">
      <c r="B71" s="16"/>
      <c r="C71" s="16"/>
      <c r="D71" s="26"/>
      <c r="E71" s="16"/>
      <c r="F71" s="16"/>
      <c r="G71" s="16"/>
      <c r="H71" s="16"/>
      <c r="I71" s="16"/>
      <c r="J71" s="16"/>
      <c r="K71" s="16"/>
      <c r="L71" s="16"/>
      <c r="M71" s="17"/>
      <c r="N71" s="17"/>
      <c r="O71" s="18"/>
    </row>
    <row r="72" spans="2:15" s="15" customFormat="1">
      <c r="B72" s="16"/>
      <c r="C72" s="16"/>
      <c r="D72" s="26"/>
      <c r="E72" s="16"/>
      <c r="F72" s="16"/>
      <c r="G72" s="16"/>
      <c r="H72" s="16"/>
      <c r="I72" s="16"/>
      <c r="J72" s="16"/>
      <c r="K72" s="16"/>
      <c r="L72" s="16"/>
      <c r="M72" s="17"/>
      <c r="N72" s="17"/>
      <c r="O72" s="18"/>
    </row>
    <row r="73" spans="2:15" s="15" customFormat="1">
      <c r="B73" s="16"/>
      <c r="C73" s="16"/>
      <c r="D73" s="26"/>
      <c r="E73" s="16"/>
      <c r="F73" s="16"/>
      <c r="G73" s="16"/>
      <c r="H73" s="16"/>
      <c r="I73" s="16"/>
      <c r="J73" s="16"/>
      <c r="K73" s="16"/>
      <c r="L73" s="16"/>
      <c r="M73" s="17"/>
      <c r="N73" s="17"/>
      <c r="O73" s="18"/>
    </row>
    <row r="74" spans="2:15" s="15" customFormat="1">
      <c r="B74" s="16"/>
      <c r="C74" s="16"/>
      <c r="D74" s="26"/>
      <c r="E74" s="16"/>
      <c r="F74" s="16"/>
      <c r="G74" s="16"/>
      <c r="H74" s="16"/>
      <c r="I74" s="16"/>
      <c r="J74" s="16"/>
      <c r="K74" s="16"/>
      <c r="L74" s="16"/>
      <c r="M74" s="17"/>
      <c r="N74" s="17"/>
      <c r="O74" s="18"/>
    </row>
    <row r="75" spans="2:15" s="15" customFormat="1">
      <c r="B75" s="16"/>
      <c r="C75" s="16"/>
      <c r="D75" s="26"/>
      <c r="E75" s="16"/>
      <c r="F75" s="16"/>
      <c r="G75" s="16"/>
      <c r="H75" s="16"/>
      <c r="I75" s="16"/>
      <c r="J75" s="16"/>
      <c r="K75" s="16"/>
      <c r="L75" s="16"/>
      <c r="M75" s="17"/>
      <c r="N75" s="17"/>
      <c r="O75" s="18"/>
    </row>
    <row r="76" spans="2:15" s="15" customFormat="1">
      <c r="B76" s="16"/>
      <c r="C76" s="16"/>
      <c r="D76" s="26"/>
      <c r="E76" s="16"/>
      <c r="F76" s="16"/>
      <c r="G76" s="16"/>
      <c r="H76" s="16"/>
      <c r="I76" s="16"/>
      <c r="J76" s="16"/>
      <c r="K76" s="16"/>
      <c r="L76" s="16"/>
      <c r="M76" s="17"/>
      <c r="N76" s="17"/>
      <c r="O76" s="18"/>
    </row>
    <row r="77" spans="2:15" s="15" customFormat="1">
      <c r="B77" s="16"/>
      <c r="C77" s="16"/>
      <c r="D77" s="26"/>
      <c r="E77" s="16"/>
      <c r="F77" s="16"/>
      <c r="G77" s="16"/>
      <c r="H77" s="16"/>
      <c r="I77" s="16"/>
      <c r="J77" s="16"/>
      <c r="K77" s="16"/>
      <c r="L77" s="16"/>
      <c r="M77" s="17"/>
      <c r="N77" s="17"/>
      <c r="O77" s="18"/>
    </row>
    <row r="78" spans="2:15" s="15" customFormat="1">
      <c r="B78" s="16"/>
      <c r="C78" s="16"/>
      <c r="D78" s="26"/>
      <c r="E78" s="16"/>
      <c r="F78" s="16"/>
      <c r="G78" s="16"/>
      <c r="H78" s="16"/>
      <c r="I78" s="16"/>
      <c r="J78" s="16"/>
      <c r="K78" s="16"/>
      <c r="L78" s="16"/>
      <c r="M78" s="17"/>
      <c r="N78" s="17"/>
      <c r="O78" s="18"/>
    </row>
    <row r="79" spans="2:15" s="15" customFormat="1">
      <c r="B79" s="16"/>
      <c r="C79" s="16"/>
      <c r="D79" s="26"/>
      <c r="E79" s="16"/>
      <c r="F79" s="16"/>
      <c r="G79" s="16"/>
      <c r="H79" s="16"/>
      <c r="I79" s="16"/>
      <c r="J79" s="16"/>
      <c r="K79" s="16"/>
      <c r="L79" s="16"/>
      <c r="M79" s="17"/>
      <c r="N79" s="17"/>
      <c r="O79" s="18"/>
    </row>
    <row r="80" spans="2:15" s="15" customFormat="1">
      <c r="B80" s="16"/>
      <c r="C80" s="16"/>
      <c r="D80" s="26"/>
      <c r="E80" s="16"/>
      <c r="F80" s="16"/>
      <c r="G80" s="16"/>
      <c r="H80" s="16"/>
      <c r="I80" s="16"/>
      <c r="J80" s="16"/>
      <c r="K80" s="16"/>
      <c r="L80" s="16"/>
      <c r="M80" s="17"/>
      <c r="N80" s="17"/>
      <c r="O80" s="18"/>
    </row>
    <row r="81" spans="2:15" s="15" customFormat="1">
      <c r="B81" s="16"/>
      <c r="C81" s="16"/>
      <c r="D81" s="26"/>
      <c r="E81" s="16"/>
      <c r="F81" s="16"/>
      <c r="G81" s="16"/>
      <c r="H81" s="16"/>
      <c r="I81" s="16"/>
      <c r="J81" s="16"/>
      <c r="K81" s="16"/>
      <c r="L81" s="16"/>
      <c r="M81" s="17"/>
      <c r="N81" s="17"/>
      <c r="O81" s="18"/>
    </row>
    <row r="82" spans="2:15" s="15" customFormat="1">
      <c r="B82" s="16"/>
      <c r="C82" s="16"/>
      <c r="D82" s="26"/>
      <c r="E82" s="16"/>
      <c r="F82" s="16"/>
      <c r="G82" s="16"/>
      <c r="H82" s="16"/>
      <c r="I82" s="16"/>
      <c r="J82" s="16"/>
      <c r="K82" s="16"/>
      <c r="L82" s="16"/>
      <c r="M82" s="17"/>
      <c r="N82" s="17"/>
      <c r="O82" s="18"/>
    </row>
    <row r="83" spans="2:15" s="15" customFormat="1">
      <c r="B83" s="16"/>
      <c r="C83" s="16"/>
      <c r="D83" s="26"/>
      <c r="E83" s="16"/>
      <c r="F83" s="16"/>
      <c r="G83" s="16"/>
      <c r="H83" s="16"/>
      <c r="I83" s="16"/>
      <c r="J83" s="16"/>
      <c r="K83" s="16"/>
      <c r="L83" s="16"/>
      <c r="M83" s="17"/>
      <c r="N83" s="17"/>
      <c r="O83" s="18"/>
    </row>
    <row r="84" spans="2:15" s="15" customFormat="1">
      <c r="B84" s="16"/>
      <c r="C84" s="16"/>
      <c r="D84" s="26"/>
      <c r="E84" s="16"/>
      <c r="F84" s="16"/>
      <c r="G84" s="16"/>
      <c r="H84" s="16"/>
      <c r="I84" s="16"/>
      <c r="J84" s="16"/>
      <c r="K84" s="16"/>
      <c r="L84" s="16"/>
      <c r="M84" s="17"/>
      <c r="N84" s="17"/>
      <c r="O84" s="18"/>
    </row>
    <row r="85" spans="2:15" s="15" customFormat="1">
      <c r="B85" s="16"/>
      <c r="C85" s="16"/>
      <c r="D85" s="26"/>
      <c r="E85" s="16"/>
      <c r="F85" s="16"/>
      <c r="G85" s="16"/>
      <c r="H85" s="16"/>
      <c r="I85" s="16"/>
      <c r="J85" s="16"/>
      <c r="K85" s="16"/>
      <c r="L85" s="16"/>
      <c r="M85" s="17"/>
      <c r="N85" s="17"/>
      <c r="O85" s="18"/>
    </row>
    <row r="86" spans="2:15" s="15" customFormat="1">
      <c r="B86" s="16"/>
      <c r="C86" s="16"/>
      <c r="D86" s="26"/>
      <c r="E86" s="16"/>
      <c r="F86" s="16"/>
      <c r="G86" s="16"/>
      <c r="H86" s="16"/>
      <c r="I86" s="16"/>
      <c r="J86" s="16"/>
      <c r="K86" s="16"/>
      <c r="L86" s="16"/>
      <c r="M86" s="17"/>
      <c r="N86" s="17"/>
      <c r="O86" s="18"/>
    </row>
    <row r="87" spans="2:15" s="15" customFormat="1">
      <c r="B87" s="16"/>
      <c r="C87" s="16"/>
      <c r="D87" s="26"/>
      <c r="E87" s="16"/>
      <c r="F87" s="16"/>
      <c r="G87" s="16"/>
      <c r="H87" s="16"/>
      <c r="I87" s="16"/>
      <c r="J87" s="16"/>
      <c r="K87" s="16"/>
      <c r="L87" s="16"/>
      <c r="M87" s="17"/>
      <c r="N87" s="17"/>
      <c r="O87" s="18"/>
    </row>
    <row r="88" spans="2:15" s="15" customFormat="1">
      <c r="B88" s="16"/>
      <c r="C88" s="16"/>
      <c r="D88" s="26"/>
      <c r="E88" s="16"/>
      <c r="F88" s="16"/>
      <c r="G88" s="16"/>
      <c r="H88" s="16"/>
      <c r="I88" s="16"/>
      <c r="J88" s="16"/>
      <c r="K88" s="16"/>
      <c r="L88" s="16"/>
      <c r="M88" s="17"/>
      <c r="N88" s="17"/>
      <c r="O88" s="18"/>
    </row>
    <row r="89" spans="2:15" s="15" customFormat="1">
      <c r="B89" s="16"/>
      <c r="C89" s="16"/>
      <c r="D89" s="26"/>
      <c r="E89" s="16"/>
      <c r="F89" s="16"/>
      <c r="G89" s="16"/>
      <c r="H89" s="16"/>
      <c r="I89" s="16"/>
      <c r="J89" s="16"/>
      <c r="K89" s="16"/>
      <c r="L89" s="16"/>
      <c r="M89" s="17"/>
      <c r="N89" s="17"/>
      <c r="O89" s="18"/>
    </row>
    <row r="90" spans="2:15" s="15" customFormat="1">
      <c r="B90" s="16"/>
      <c r="C90" s="16"/>
      <c r="D90" s="26"/>
      <c r="E90" s="16"/>
      <c r="F90" s="16"/>
      <c r="G90" s="16"/>
      <c r="H90" s="16"/>
      <c r="I90" s="16"/>
      <c r="J90" s="16"/>
      <c r="K90" s="16"/>
      <c r="L90" s="16"/>
      <c r="M90" s="17"/>
      <c r="N90" s="17"/>
      <c r="O90" s="18"/>
    </row>
    <row r="91" spans="2:15" s="15" customFormat="1">
      <c r="B91" s="16"/>
      <c r="C91" s="16"/>
      <c r="D91" s="26"/>
      <c r="E91" s="16"/>
      <c r="F91" s="16"/>
      <c r="G91" s="16"/>
      <c r="H91" s="16"/>
      <c r="I91" s="16"/>
      <c r="J91" s="16"/>
      <c r="K91" s="16"/>
      <c r="L91" s="16"/>
      <c r="M91" s="17"/>
      <c r="N91" s="17"/>
      <c r="O91" s="18"/>
    </row>
    <row r="92" spans="2:15" s="15" customFormat="1">
      <c r="B92" s="16"/>
      <c r="C92" s="16"/>
      <c r="D92" s="26"/>
      <c r="E92" s="16"/>
      <c r="F92" s="16"/>
      <c r="G92" s="16"/>
      <c r="H92" s="16"/>
      <c r="I92" s="16"/>
      <c r="J92" s="16"/>
      <c r="K92" s="16"/>
      <c r="L92" s="16"/>
      <c r="M92" s="17"/>
      <c r="N92" s="17"/>
      <c r="O92" s="18"/>
    </row>
    <row r="93" spans="2:15" s="15" customFormat="1">
      <c r="B93" s="16"/>
      <c r="C93" s="16"/>
      <c r="D93" s="26"/>
      <c r="E93" s="16"/>
      <c r="F93" s="16"/>
      <c r="G93" s="16"/>
      <c r="H93" s="16"/>
      <c r="I93" s="16"/>
      <c r="J93" s="16"/>
      <c r="K93" s="16"/>
      <c r="L93" s="16"/>
      <c r="M93" s="17"/>
      <c r="N93" s="17"/>
      <c r="O93" s="18"/>
    </row>
    <row r="94" spans="2:15" s="15" customFormat="1">
      <c r="B94" s="16"/>
      <c r="C94" s="16"/>
      <c r="D94" s="26"/>
      <c r="E94" s="16"/>
      <c r="F94" s="16"/>
      <c r="G94" s="16"/>
      <c r="H94" s="16"/>
      <c r="I94" s="16"/>
      <c r="J94" s="16"/>
      <c r="K94" s="16"/>
      <c r="L94" s="16"/>
      <c r="M94" s="17"/>
      <c r="N94" s="17"/>
      <c r="O94" s="18"/>
    </row>
    <row r="95" spans="2:15" s="15" customFormat="1">
      <c r="B95" s="16"/>
      <c r="C95" s="16"/>
      <c r="D95" s="26"/>
      <c r="E95" s="16"/>
      <c r="F95" s="16"/>
      <c r="G95" s="16"/>
      <c r="H95" s="16"/>
      <c r="I95" s="16"/>
      <c r="J95" s="16"/>
      <c r="K95" s="16"/>
      <c r="L95" s="16"/>
      <c r="M95" s="17"/>
      <c r="N95" s="17"/>
      <c r="O95" s="18"/>
    </row>
    <row r="96" spans="2:15" s="15" customFormat="1">
      <c r="B96" s="16"/>
      <c r="C96" s="16"/>
      <c r="D96" s="26"/>
      <c r="E96" s="16"/>
      <c r="F96" s="16"/>
      <c r="G96" s="16"/>
      <c r="H96" s="16"/>
      <c r="I96" s="16"/>
      <c r="J96" s="16"/>
      <c r="K96" s="16"/>
      <c r="L96" s="16"/>
      <c r="M96" s="17"/>
      <c r="N96" s="17"/>
      <c r="O96" s="18"/>
    </row>
    <row r="97" spans="1:15" s="15" customFormat="1">
      <c r="B97" s="16"/>
      <c r="C97" s="16"/>
      <c r="D97" s="26"/>
      <c r="E97" s="16"/>
      <c r="F97" s="16"/>
      <c r="G97" s="16"/>
      <c r="H97" s="16"/>
      <c r="I97" s="16"/>
      <c r="J97" s="16"/>
      <c r="K97" s="16"/>
      <c r="L97" s="16"/>
      <c r="M97" s="17"/>
      <c r="N97" s="17"/>
      <c r="O97" s="18"/>
    </row>
    <row r="98" spans="1:15" s="15" customFormat="1">
      <c r="B98" s="16"/>
      <c r="C98" s="16"/>
      <c r="D98" s="26"/>
      <c r="E98" s="16"/>
      <c r="F98" s="16"/>
      <c r="G98" s="16"/>
      <c r="H98" s="16"/>
      <c r="I98" s="16"/>
      <c r="J98" s="16"/>
      <c r="K98" s="16"/>
      <c r="L98" s="16"/>
      <c r="M98" s="17"/>
      <c r="N98" s="17"/>
      <c r="O98" s="18"/>
    </row>
    <row r="99" spans="1:15" s="15" customFormat="1">
      <c r="B99" s="16"/>
      <c r="C99" s="16"/>
      <c r="D99" s="26"/>
      <c r="E99" s="16"/>
      <c r="F99" s="16"/>
      <c r="G99" s="16"/>
      <c r="H99" s="16"/>
      <c r="I99" s="16"/>
      <c r="J99" s="16"/>
      <c r="K99" s="16"/>
      <c r="L99" s="16"/>
      <c r="M99" s="17"/>
      <c r="N99" s="17"/>
      <c r="O99" s="18"/>
    </row>
    <row r="100" spans="1:15" s="15" customFormat="1">
      <c r="B100" s="16"/>
      <c r="C100" s="16"/>
      <c r="D100" s="26"/>
      <c r="E100" s="16"/>
      <c r="F100" s="16"/>
      <c r="G100" s="16"/>
      <c r="H100" s="16"/>
      <c r="I100" s="16"/>
      <c r="J100" s="16"/>
      <c r="K100" s="16"/>
      <c r="L100" s="16"/>
      <c r="M100" s="17"/>
      <c r="N100" s="17"/>
      <c r="O100" s="18"/>
    </row>
    <row r="101" spans="1:15" s="15" customFormat="1">
      <c r="B101" s="16"/>
      <c r="C101" s="16"/>
      <c r="D101" s="26"/>
      <c r="E101" s="16"/>
      <c r="F101" s="16"/>
      <c r="G101" s="16"/>
      <c r="H101" s="16"/>
      <c r="I101" s="16"/>
      <c r="J101" s="16"/>
      <c r="K101" s="16"/>
      <c r="L101" s="16"/>
      <c r="M101" s="17"/>
      <c r="N101" s="17"/>
      <c r="O101" s="18"/>
    </row>
    <row r="102" spans="1:15" s="15" customFormat="1">
      <c r="B102" s="16"/>
      <c r="C102" s="16"/>
      <c r="D102" s="26"/>
      <c r="E102" s="16"/>
      <c r="F102" s="16"/>
      <c r="G102" s="16"/>
      <c r="H102" s="16"/>
      <c r="I102" s="16"/>
      <c r="J102" s="16"/>
      <c r="K102" s="16"/>
      <c r="L102" s="16"/>
      <c r="M102" s="17"/>
      <c r="N102" s="17"/>
      <c r="O102" s="18"/>
    </row>
    <row r="103" spans="1:15" s="15" customFormat="1">
      <c r="B103" s="16"/>
      <c r="C103" s="16"/>
      <c r="D103" s="26"/>
      <c r="E103" s="16"/>
      <c r="F103" s="16"/>
      <c r="G103" s="16"/>
      <c r="H103" s="16"/>
      <c r="I103" s="16"/>
      <c r="J103" s="16"/>
      <c r="K103" s="16"/>
      <c r="L103" s="16"/>
      <c r="M103" s="17"/>
      <c r="N103" s="17"/>
      <c r="O103" s="18"/>
    </row>
    <row r="104" spans="1:15">
      <c r="A104" s="15"/>
      <c r="B104" s="16"/>
      <c r="C104" s="16"/>
      <c r="D104" s="26"/>
      <c r="E104" s="16"/>
      <c r="F104" s="16"/>
      <c r="G104" s="16"/>
      <c r="H104" s="16"/>
      <c r="I104" s="16"/>
      <c r="J104" s="16"/>
      <c r="K104" s="16"/>
      <c r="L104" s="16"/>
      <c r="M104" s="17"/>
      <c r="N104" s="17"/>
      <c r="O104" s="18"/>
    </row>
    <row r="105" spans="1:15">
      <c r="A105" s="15"/>
      <c r="B105" s="16"/>
      <c r="C105" s="16"/>
      <c r="D105" s="26"/>
      <c r="E105" s="16"/>
      <c r="F105" s="16"/>
      <c r="G105" s="16"/>
      <c r="H105" s="16"/>
      <c r="I105" s="16"/>
      <c r="J105" s="16"/>
      <c r="K105" s="16"/>
      <c r="L105" s="16"/>
      <c r="M105" s="17"/>
      <c r="N105" s="17"/>
      <c r="O105" s="18"/>
    </row>
    <row r="106" spans="1:15">
      <c r="A106" s="15"/>
      <c r="B106" s="16"/>
      <c r="C106" s="16"/>
      <c r="D106" s="26"/>
      <c r="E106" s="16"/>
      <c r="F106" s="16"/>
      <c r="G106" s="16"/>
      <c r="H106" s="16"/>
      <c r="I106" s="16"/>
      <c r="J106" s="16"/>
      <c r="K106" s="16"/>
      <c r="L106" s="16"/>
      <c r="M106" s="17"/>
      <c r="N106" s="17"/>
      <c r="O106" s="18"/>
    </row>
    <row r="107" spans="1:15">
      <c r="A107" s="15"/>
      <c r="B107" s="16"/>
      <c r="C107" s="16"/>
      <c r="D107" s="26"/>
      <c r="E107" s="16"/>
      <c r="F107" s="16"/>
      <c r="G107" s="16"/>
      <c r="H107" s="16"/>
      <c r="I107" s="16"/>
      <c r="J107" s="16"/>
      <c r="K107" s="16"/>
      <c r="L107" s="16"/>
      <c r="M107" s="17"/>
      <c r="N107" s="17"/>
      <c r="O107" s="18"/>
    </row>
    <row r="108" spans="1:15">
      <c r="A108" s="15"/>
      <c r="B108" s="16"/>
      <c r="C108" s="16"/>
      <c r="D108" s="26"/>
      <c r="E108" s="16"/>
      <c r="F108" s="16"/>
      <c r="G108" s="16"/>
      <c r="H108" s="16"/>
      <c r="I108" s="16"/>
      <c r="J108" s="16"/>
      <c r="K108" s="16"/>
      <c r="L108" s="16"/>
      <c r="M108" s="17"/>
      <c r="N108" s="17"/>
      <c r="O108" s="18"/>
    </row>
    <row r="109" spans="1:15">
      <c r="A109" s="15"/>
      <c r="B109" s="16"/>
      <c r="C109" s="16"/>
      <c r="D109" s="26"/>
      <c r="E109" s="16"/>
      <c r="F109" s="16"/>
      <c r="G109" s="16"/>
      <c r="H109" s="16"/>
      <c r="I109" s="16"/>
      <c r="J109" s="16"/>
      <c r="K109" s="16"/>
      <c r="L109" s="16"/>
      <c r="M109" s="17"/>
      <c r="N109" s="17"/>
      <c r="O109" s="18"/>
    </row>
    <row r="110" spans="1:15">
      <c r="A110" s="15"/>
      <c r="B110" s="16"/>
      <c r="C110" s="16"/>
      <c r="D110" s="26"/>
      <c r="E110" s="16"/>
      <c r="F110" s="16"/>
      <c r="G110" s="16"/>
      <c r="H110" s="16"/>
      <c r="I110" s="16"/>
      <c r="J110" s="16"/>
      <c r="K110" s="16"/>
      <c r="L110" s="16"/>
      <c r="M110" s="17"/>
      <c r="N110" s="17"/>
      <c r="O110" s="18"/>
    </row>
    <row r="111" spans="1:15">
      <c r="A111" s="15"/>
      <c r="B111" s="16"/>
      <c r="C111" s="16"/>
      <c r="D111" s="26"/>
      <c r="E111" s="16"/>
      <c r="F111" s="16"/>
      <c r="G111" s="16"/>
      <c r="H111" s="16"/>
      <c r="I111" s="16"/>
      <c r="J111" s="16"/>
      <c r="K111" s="16"/>
      <c r="L111" s="16"/>
      <c r="M111" s="17"/>
      <c r="N111" s="17"/>
      <c r="O111" s="18"/>
    </row>
    <row r="112" spans="1:15">
      <c r="A112" s="15"/>
      <c r="B112" s="16"/>
      <c r="C112" s="16"/>
      <c r="D112" s="26"/>
      <c r="E112" s="16"/>
      <c r="F112" s="16"/>
      <c r="G112" s="16"/>
      <c r="H112" s="16"/>
      <c r="I112" s="16"/>
      <c r="J112" s="16"/>
      <c r="K112" s="16"/>
      <c r="L112" s="16"/>
      <c r="M112" s="17"/>
      <c r="N112" s="17"/>
      <c r="O112" s="18"/>
    </row>
    <row r="113" spans="1:15">
      <c r="A113" s="15"/>
      <c r="B113" s="16"/>
      <c r="C113" s="16"/>
      <c r="D113" s="26"/>
      <c r="E113" s="16"/>
      <c r="F113" s="16"/>
      <c r="G113" s="16"/>
      <c r="H113" s="16"/>
      <c r="I113" s="16"/>
      <c r="J113" s="16"/>
      <c r="K113" s="16"/>
      <c r="L113" s="16"/>
      <c r="M113" s="17"/>
      <c r="N113" s="17"/>
      <c r="O113" s="18"/>
    </row>
    <row r="114" spans="1:15">
      <c r="A114" s="15"/>
      <c r="B114" s="16"/>
      <c r="C114" s="16"/>
      <c r="D114" s="26"/>
      <c r="E114" s="16"/>
      <c r="F114" s="16"/>
      <c r="G114" s="16"/>
      <c r="H114" s="16"/>
      <c r="I114" s="16"/>
      <c r="J114" s="16"/>
      <c r="K114" s="16"/>
      <c r="L114" s="16"/>
      <c r="M114" s="17"/>
      <c r="N114" s="17"/>
      <c r="O114" s="18"/>
    </row>
    <row r="115" spans="1:15">
      <c r="A115" s="15"/>
      <c r="B115" s="16"/>
      <c r="C115" s="16"/>
      <c r="D115" s="26"/>
      <c r="E115" s="16"/>
      <c r="F115" s="16"/>
      <c r="G115" s="16"/>
      <c r="H115" s="16"/>
      <c r="I115" s="16"/>
      <c r="J115" s="16"/>
      <c r="K115" s="16"/>
      <c r="L115" s="16"/>
      <c r="M115" s="17"/>
      <c r="N115" s="17"/>
      <c r="O115" s="18"/>
    </row>
    <row r="116" spans="1:15">
      <c r="A116" s="15"/>
      <c r="B116" s="16"/>
      <c r="C116" s="16"/>
      <c r="D116" s="26"/>
      <c r="E116" s="16"/>
      <c r="F116" s="16"/>
      <c r="G116" s="16"/>
      <c r="H116" s="16"/>
      <c r="I116" s="16"/>
      <c r="J116" s="16"/>
      <c r="K116" s="16"/>
      <c r="L116" s="16"/>
      <c r="M116" s="17"/>
      <c r="N116" s="17"/>
      <c r="O116" s="18"/>
    </row>
    <row r="117" spans="1:15">
      <c r="A117" s="15"/>
      <c r="B117" s="16"/>
      <c r="C117" s="16"/>
      <c r="D117" s="26"/>
      <c r="E117" s="16"/>
      <c r="F117" s="16"/>
      <c r="G117" s="16"/>
      <c r="H117" s="16"/>
      <c r="I117" s="16"/>
      <c r="J117" s="16"/>
      <c r="K117" s="16"/>
      <c r="L117" s="16"/>
      <c r="M117" s="17"/>
      <c r="N117" s="17"/>
      <c r="O117" s="18"/>
    </row>
    <row r="118" spans="1:15">
      <c r="A118" s="15"/>
      <c r="B118" s="16"/>
      <c r="C118" s="16"/>
      <c r="D118" s="26"/>
      <c r="E118" s="16"/>
      <c r="F118" s="16"/>
      <c r="G118" s="16"/>
      <c r="H118" s="16"/>
      <c r="I118" s="16"/>
      <c r="J118" s="16"/>
      <c r="K118" s="16"/>
      <c r="L118" s="16"/>
      <c r="M118" s="17"/>
      <c r="N118" s="17"/>
      <c r="O118" s="18"/>
    </row>
    <row r="119" spans="1:15">
      <c r="A119" s="15"/>
      <c r="B119" s="16"/>
      <c r="C119" s="16"/>
      <c r="D119" s="26"/>
      <c r="E119" s="16"/>
      <c r="F119" s="16"/>
      <c r="G119" s="16"/>
      <c r="H119" s="16"/>
      <c r="I119" s="16"/>
      <c r="J119" s="16"/>
      <c r="K119" s="16"/>
      <c r="L119" s="16"/>
      <c r="M119" s="17"/>
      <c r="N119" s="17"/>
      <c r="O119" s="18"/>
    </row>
    <row r="120" spans="1:15">
      <c r="A120" s="15"/>
      <c r="B120" s="16"/>
      <c r="C120" s="16"/>
      <c r="D120" s="26"/>
      <c r="E120" s="16"/>
      <c r="F120" s="16"/>
      <c r="G120" s="16"/>
      <c r="H120" s="16"/>
      <c r="I120" s="16"/>
      <c r="J120" s="16"/>
      <c r="K120" s="16"/>
      <c r="L120" s="16"/>
      <c r="M120" s="17"/>
      <c r="N120" s="17"/>
      <c r="O120" s="18"/>
    </row>
    <row r="121" spans="1:15">
      <c r="A121" s="15"/>
      <c r="B121" s="16"/>
      <c r="C121" s="16"/>
      <c r="D121" s="26"/>
      <c r="E121" s="16"/>
      <c r="F121" s="16"/>
      <c r="G121" s="16"/>
      <c r="H121" s="16"/>
      <c r="I121" s="16"/>
      <c r="J121" s="16"/>
      <c r="K121" s="16"/>
      <c r="L121" s="16"/>
      <c r="M121" s="17"/>
      <c r="N121" s="17"/>
      <c r="O121" s="18"/>
    </row>
    <row r="122" spans="1:15">
      <c r="A122" s="15"/>
      <c r="B122" s="16"/>
      <c r="C122" s="16"/>
      <c r="D122" s="26"/>
      <c r="E122" s="16"/>
      <c r="F122" s="16"/>
      <c r="G122" s="16"/>
      <c r="H122" s="16"/>
      <c r="I122" s="16"/>
      <c r="J122" s="16"/>
      <c r="K122" s="16"/>
      <c r="L122" s="16"/>
      <c r="M122" s="17"/>
      <c r="N122" s="17"/>
      <c r="O122" s="18"/>
    </row>
    <row r="123" spans="1:15">
      <c r="A123" s="15"/>
      <c r="B123" s="16"/>
      <c r="C123" s="16"/>
      <c r="D123" s="26"/>
      <c r="E123" s="16"/>
      <c r="F123" s="16"/>
      <c r="G123" s="16"/>
      <c r="H123" s="16"/>
      <c r="I123" s="16"/>
      <c r="J123" s="16"/>
      <c r="K123" s="16"/>
      <c r="L123" s="16"/>
      <c r="M123" s="17"/>
      <c r="N123" s="17"/>
      <c r="O123" s="18"/>
    </row>
    <row r="124" spans="1:15">
      <c r="A124" s="15"/>
      <c r="B124" s="16"/>
      <c r="C124" s="16"/>
      <c r="D124" s="26"/>
      <c r="E124" s="16"/>
      <c r="F124" s="16"/>
      <c r="G124" s="16"/>
      <c r="H124" s="16"/>
      <c r="I124" s="16"/>
      <c r="J124" s="16"/>
      <c r="K124" s="16"/>
      <c r="L124" s="16"/>
      <c r="M124" s="17"/>
      <c r="N124" s="17"/>
      <c r="O124" s="18"/>
    </row>
    <row r="125" spans="1:15">
      <c r="A125" s="15"/>
      <c r="B125" s="16"/>
      <c r="C125" s="16"/>
      <c r="D125" s="26"/>
      <c r="E125" s="16"/>
      <c r="F125" s="16"/>
      <c r="G125" s="16"/>
      <c r="H125" s="16"/>
      <c r="I125" s="16"/>
      <c r="J125" s="16"/>
      <c r="K125" s="16"/>
      <c r="L125" s="16"/>
      <c r="M125" s="17"/>
      <c r="N125" s="17"/>
      <c r="O125" s="18"/>
    </row>
    <row r="126" spans="1:15">
      <c r="A126" s="15"/>
      <c r="B126" s="16"/>
      <c r="C126" s="16"/>
      <c r="D126" s="26"/>
      <c r="E126" s="16"/>
      <c r="F126" s="16"/>
      <c r="G126" s="16"/>
      <c r="H126" s="16"/>
      <c r="I126" s="16"/>
      <c r="J126" s="16"/>
      <c r="K126" s="16"/>
      <c r="L126" s="16"/>
      <c r="M126" s="17"/>
      <c r="N126" s="17"/>
      <c r="O126" s="18"/>
    </row>
    <row r="127" spans="1:15">
      <c r="A127" s="15"/>
      <c r="B127" s="16"/>
      <c r="C127" s="16"/>
      <c r="D127" s="26"/>
      <c r="E127" s="16"/>
      <c r="F127" s="16"/>
      <c r="G127" s="16"/>
      <c r="H127" s="16"/>
      <c r="I127" s="16"/>
      <c r="J127" s="16"/>
      <c r="K127" s="16"/>
      <c r="L127" s="16"/>
      <c r="M127" s="17"/>
      <c r="N127" s="17"/>
      <c r="O127" s="18"/>
    </row>
    <row r="128" spans="1:15">
      <c r="A128" s="15"/>
      <c r="B128" s="16"/>
      <c r="C128" s="16"/>
      <c r="D128" s="26"/>
      <c r="E128" s="16"/>
      <c r="F128" s="16"/>
      <c r="G128" s="16"/>
      <c r="H128" s="16"/>
      <c r="I128" s="16"/>
      <c r="J128" s="16"/>
      <c r="K128" s="16"/>
      <c r="L128" s="16"/>
      <c r="M128" s="17"/>
      <c r="N128" s="17"/>
      <c r="O128" s="18"/>
    </row>
    <row r="129" spans="1:15">
      <c r="A129" s="15"/>
      <c r="B129" s="16"/>
      <c r="C129" s="16"/>
      <c r="D129" s="26"/>
      <c r="E129" s="16"/>
      <c r="F129" s="16"/>
      <c r="G129" s="16"/>
      <c r="H129" s="16"/>
      <c r="I129" s="16"/>
      <c r="J129" s="16"/>
      <c r="K129" s="16"/>
      <c r="L129" s="16"/>
      <c r="M129" s="17"/>
      <c r="N129" s="17"/>
      <c r="O129" s="18"/>
    </row>
    <row r="130" spans="1:15">
      <c r="A130" s="15"/>
      <c r="B130" s="16"/>
      <c r="C130" s="16"/>
      <c r="D130" s="26"/>
      <c r="E130" s="16"/>
      <c r="F130" s="16"/>
      <c r="G130" s="16"/>
      <c r="H130" s="16"/>
      <c r="I130" s="16"/>
      <c r="J130" s="16"/>
      <c r="K130" s="16"/>
      <c r="L130" s="16"/>
      <c r="M130" s="17"/>
      <c r="N130" s="17"/>
      <c r="O130" s="18"/>
    </row>
    <row r="131" spans="1:15">
      <c r="A131" s="15"/>
      <c r="B131" s="16"/>
      <c r="C131" s="16"/>
      <c r="D131" s="26"/>
      <c r="E131" s="16"/>
      <c r="F131" s="16"/>
      <c r="G131" s="16"/>
      <c r="H131" s="16"/>
      <c r="I131" s="16"/>
      <c r="J131" s="16"/>
      <c r="K131" s="16"/>
      <c r="L131" s="16"/>
      <c r="M131" s="17"/>
      <c r="N131" s="17"/>
      <c r="O131" s="18"/>
    </row>
    <row r="132" spans="1:15">
      <c r="A132" s="15"/>
      <c r="B132" s="16"/>
      <c r="C132" s="16"/>
      <c r="D132" s="26"/>
      <c r="E132" s="16"/>
      <c r="F132" s="16"/>
      <c r="G132" s="16"/>
      <c r="H132" s="16"/>
      <c r="I132" s="16"/>
      <c r="J132" s="16"/>
      <c r="K132" s="16"/>
      <c r="L132" s="16"/>
      <c r="M132" s="17"/>
      <c r="N132" s="17"/>
      <c r="O132" s="18"/>
    </row>
    <row r="133" spans="1:15">
      <c r="A133" s="15"/>
      <c r="B133" s="16"/>
      <c r="C133" s="16"/>
      <c r="D133" s="26"/>
      <c r="E133" s="16"/>
      <c r="F133" s="16"/>
      <c r="G133" s="16"/>
      <c r="H133" s="16"/>
      <c r="I133" s="16"/>
      <c r="J133" s="16"/>
      <c r="K133" s="16"/>
      <c r="L133" s="16"/>
      <c r="M133" s="17"/>
      <c r="N133" s="17"/>
      <c r="O133" s="18"/>
    </row>
    <row r="134" spans="1:15">
      <c r="A134" s="15"/>
      <c r="B134" s="16"/>
      <c r="C134" s="16"/>
      <c r="D134" s="26"/>
      <c r="E134" s="16"/>
      <c r="F134" s="16"/>
      <c r="G134" s="16"/>
      <c r="H134" s="16"/>
      <c r="I134" s="16"/>
      <c r="J134" s="16"/>
      <c r="K134" s="16"/>
      <c r="L134" s="16"/>
      <c r="M134" s="17"/>
      <c r="N134" s="17"/>
      <c r="O134" s="18"/>
    </row>
    <row r="135" spans="1:15">
      <c r="A135" s="15"/>
      <c r="B135" s="16"/>
      <c r="C135" s="16"/>
      <c r="D135" s="26"/>
      <c r="E135" s="16"/>
      <c r="F135" s="16"/>
      <c r="G135" s="16"/>
      <c r="H135" s="16"/>
      <c r="I135" s="16"/>
      <c r="J135" s="16"/>
      <c r="K135" s="16"/>
      <c r="L135" s="16"/>
      <c r="M135" s="17"/>
      <c r="N135" s="17"/>
      <c r="O135" s="18"/>
    </row>
    <row r="136" spans="1:15">
      <c r="A136" s="15"/>
      <c r="B136" s="16"/>
      <c r="C136" s="16"/>
      <c r="D136" s="26"/>
      <c r="E136" s="16"/>
      <c r="F136" s="16"/>
      <c r="G136" s="16"/>
      <c r="H136" s="16"/>
      <c r="I136" s="16"/>
      <c r="J136" s="16"/>
      <c r="K136" s="16"/>
      <c r="L136" s="16"/>
      <c r="M136" s="17"/>
      <c r="N136" s="17"/>
      <c r="O136" s="18"/>
    </row>
    <row r="137" spans="1:15">
      <c r="A137" s="15"/>
      <c r="B137" s="16"/>
      <c r="C137" s="16"/>
      <c r="D137" s="26"/>
      <c r="E137" s="16"/>
      <c r="F137" s="16"/>
      <c r="G137" s="16"/>
      <c r="H137" s="16"/>
      <c r="I137" s="16"/>
      <c r="J137" s="16"/>
      <c r="K137" s="16"/>
      <c r="L137" s="16"/>
      <c r="M137" s="17"/>
      <c r="N137" s="17"/>
      <c r="O137" s="18"/>
    </row>
    <row r="138" spans="1:15">
      <c r="A138" s="15"/>
      <c r="B138" s="16"/>
      <c r="C138" s="16"/>
      <c r="D138" s="26"/>
      <c r="E138" s="16"/>
      <c r="F138" s="16"/>
      <c r="G138" s="16"/>
      <c r="H138" s="16"/>
      <c r="I138" s="16"/>
      <c r="J138" s="16"/>
      <c r="K138" s="16"/>
      <c r="L138" s="16"/>
      <c r="M138" s="17"/>
      <c r="N138" s="17"/>
      <c r="O138" s="18"/>
    </row>
    <row r="139" spans="1:15">
      <c r="A139" s="15"/>
      <c r="B139" s="16"/>
      <c r="C139" s="16"/>
      <c r="D139" s="26"/>
      <c r="E139" s="16"/>
      <c r="F139" s="16"/>
      <c r="G139" s="16"/>
      <c r="H139" s="16"/>
      <c r="I139" s="16"/>
      <c r="J139" s="16"/>
      <c r="K139" s="16"/>
      <c r="L139" s="16"/>
      <c r="M139" s="17"/>
      <c r="N139" s="17"/>
      <c r="O139" s="18"/>
    </row>
    <row r="140" spans="1:15">
      <c r="A140" s="15"/>
      <c r="B140" s="16"/>
      <c r="C140" s="16"/>
      <c r="D140" s="26"/>
      <c r="E140" s="16"/>
      <c r="F140" s="16"/>
      <c r="G140" s="16"/>
      <c r="H140" s="16"/>
      <c r="I140" s="16"/>
      <c r="J140" s="16"/>
      <c r="K140" s="16"/>
      <c r="L140" s="16"/>
      <c r="M140" s="17"/>
      <c r="N140" s="17"/>
      <c r="O140" s="18"/>
    </row>
  </sheetData>
  <mergeCells count="15">
    <mergeCell ref="A36:F36"/>
    <mergeCell ref="L36:O36"/>
    <mergeCell ref="O5:O6"/>
    <mergeCell ref="K2:O2"/>
    <mergeCell ref="A5:A6"/>
    <mergeCell ref="A33:O33"/>
    <mergeCell ref="A8:O8"/>
    <mergeCell ref="D6:E6"/>
    <mergeCell ref="A4:O4"/>
    <mergeCell ref="K5:K6"/>
    <mergeCell ref="L5:L6"/>
    <mergeCell ref="M5:M6"/>
    <mergeCell ref="F5:J5"/>
    <mergeCell ref="B5:B6"/>
    <mergeCell ref="C5:C6"/>
  </mergeCells>
  <phoneticPr fontId="19" type="noConversion"/>
  <printOptions horizontalCentered="1"/>
  <pageMargins left="0.39370078740157483" right="0.27559055118110237" top="1.1023622047244095" bottom="0.39370078740157483" header="0.94488188976377963" footer="0.23622047244094491"/>
  <pageSetup paperSize="9" scale="90" orientation="landscape" r:id="rId1"/>
  <headerFooter differentFirst="1" alignWithMargins="0">
    <oddHeader>&amp;C&amp;9&amp;P</oddHeader>
    <oddFooter>&amp;R&amp;9Східний державний ЦОП з легкої атлетики:"</oddFooter>
  </headerFooter>
  <rowBreaks count="1" manualBreakCount="1">
    <brk id="21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154"/>
  <sheetViews>
    <sheetView view="pageBreakPreview" zoomScaleNormal="100" zoomScaleSheetLayoutView="100" workbookViewId="0">
      <selection activeCell="A10" sqref="A10"/>
    </sheetView>
  </sheetViews>
  <sheetFormatPr defaultColWidth="9.140625" defaultRowHeight="11.25"/>
  <cols>
    <col min="1" max="1" width="33.28515625" style="21" customWidth="1"/>
    <col min="2" max="2" width="10.5703125" style="22" customWidth="1"/>
    <col min="3" max="3" width="5.140625" style="22" customWidth="1"/>
    <col min="4" max="4" width="14.28515625" style="22" customWidth="1"/>
    <col min="5" max="5" width="13.5703125" style="22" customWidth="1"/>
    <col min="6" max="6" width="7.5703125" style="23" customWidth="1"/>
    <col min="7" max="7" width="6.140625" style="23" customWidth="1"/>
    <col min="8" max="9" width="5.42578125" style="23" customWidth="1"/>
    <col min="10" max="10" width="6.85546875" style="23" customWidth="1"/>
    <col min="11" max="11" width="5.42578125" style="23" customWidth="1"/>
    <col min="12" max="12" width="7.85546875" style="23" customWidth="1"/>
    <col min="13" max="13" width="7.5703125" style="24" customWidth="1"/>
    <col min="14" max="14" width="11.140625" style="25" customWidth="1"/>
    <col min="15" max="15" width="10" style="23" customWidth="1"/>
    <col min="16" max="16" width="8.140625" style="23" customWidth="1"/>
    <col min="17" max="17" width="7.42578125" style="23" customWidth="1"/>
    <col min="18" max="19" width="6.42578125" style="23" customWidth="1"/>
    <col min="20" max="22" width="9.140625" style="23"/>
    <col min="23" max="16384" width="9.140625" style="21"/>
  </cols>
  <sheetData>
    <row r="1" spans="1:35" s="1" customFormat="1" ht="17.25" customHeight="1">
      <c r="B1" s="2"/>
      <c r="C1" s="2"/>
      <c r="E1" s="104"/>
      <c r="F1" s="104"/>
      <c r="G1" s="104"/>
      <c r="H1" s="104"/>
      <c r="I1" s="104"/>
      <c r="J1" s="104"/>
      <c r="K1" s="105" t="s">
        <v>0</v>
      </c>
      <c r="L1" s="105"/>
      <c r="M1" s="56"/>
      <c r="N1" s="57"/>
    </row>
    <row r="2" spans="1:35" s="1" customFormat="1" ht="47.25" customHeight="1">
      <c r="B2" s="2"/>
      <c r="C2" s="2"/>
      <c r="E2" s="106"/>
      <c r="F2" s="107"/>
      <c r="G2" s="107"/>
      <c r="H2" s="107"/>
      <c r="I2" s="107"/>
      <c r="J2" s="107"/>
      <c r="K2" s="374" t="s">
        <v>161</v>
      </c>
      <c r="L2" s="374"/>
      <c r="M2" s="374"/>
      <c r="N2" s="374"/>
    </row>
    <row r="3" spans="1:35" s="1" customFormat="1" ht="14.25" customHeight="1">
      <c r="B3" s="2"/>
      <c r="C3" s="2"/>
      <c r="E3" s="106"/>
      <c r="F3" s="107"/>
      <c r="G3" s="107"/>
      <c r="H3" s="107"/>
      <c r="I3" s="107"/>
      <c r="J3" s="107"/>
      <c r="K3" s="108"/>
      <c r="L3" s="108"/>
      <c r="M3" s="4"/>
      <c r="N3" s="4"/>
    </row>
    <row r="4" spans="1:35" s="5" customFormat="1" ht="24" customHeight="1" thickBot="1">
      <c r="A4" s="373" t="s">
        <v>162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35" s="9" customFormat="1" ht="24" customHeight="1" thickBot="1">
      <c r="A5" s="380" t="s">
        <v>1</v>
      </c>
      <c r="B5" s="382" t="s">
        <v>2</v>
      </c>
      <c r="C5" s="380" t="s">
        <v>3</v>
      </c>
      <c r="D5" s="6" t="s">
        <v>64</v>
      </c>
      <c r="E5" s="7" t="s">
        <v>5</v>
      </c>
      <c r="F5" s="377" t="s">
        <v>6</v>
      </c>
      <c r="G5" s="384"/>
      <c r="H5" s="384"/>
      <c r="I5" s="384"/>
      <c r="J5" s="378"/>
      <c r="K5" s="394" t="s">
        <v>7</v>
      </c>
      <c r="L5" s="382" t="s">
        <v>8</v>
      </c>
      <c r="M5" s="375" t="s">
        <v>9</v>
      </c>
      <c r="N5" s="375" t="s">
        <v>10</v>
      </c>
    </row>
    <row r="6" spans="1:35" s="9" customFormat="1" ht="24" customHeight="1" thickBot="1">
      <c r="A6" s="381"/>
      <c r="B6" s="383"/>
      <c r="C6" s="381"/>
      <c r="D6" s="377" t="s">
        <v>65</v>
      </c>
      <c r="E6" s="378"/>
      <c r="F6" s="10" t="s">
        <v>12</v>
      </c>
      <c r="G6" s="10" t="s">
        <v>13</v>
      </c>
      <c r="H6" s="8" t="s">
        <v>14</v>
      </c>
      <c r="I6" s="10" t="s">
        <v>15</v>
      </c>
      <c r="J6" s="10" t="s">
        <v>16</v>
      </c>
      <c r="K6" s="395"/>
      <c r="L6" s="383"/>
      <c r="M6" s="376"/>
      <c r="N6" s="376"/>
    </row>
    <row r="7" spans="1:35" s="9" customFormat="1" ht="9" customHeight="1">
      <c r="A7" s="54"/>
      <c r="B7" s="54"/>
      <c r="C7" s="54"/>
      <c r="D7" s="52"/>
      <c r="E7" s="52"/>
      <c r="F7" s="52"/>
      <c r="G7" s="52"/>
      <c r="H7" s="52"/>
      <c r="I7" s="52"/>
      <c r="J7" s="52"/>
      <c r="K7" s="54"/>
      <c r="L7" s="54"/>
      <c r="M7" s="53"/>
      <c r="N7" s="53"/>
    </row>
    <row r="8" spans="1:35" s="11" customFormat="1" ht="34.9" customHeight="1">
      <c r="A8" s="413" t="s">
        <v>67</v>
      </c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</row>
    <row r="9" spans="1:35" s="179" customFormat="1" ht="22.9" customHeight="1">
      <c r="A9" s="412" t="s">
        <v>150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</row>
    <row r="10" spans="1:35" s="229" customFormat="1" ht="27.6" customHeight="1">
      <c r="A10" s="38" t="s">
        <v>147</v>
      </c>
      <c r="B10" s="39" t="s">
        <v>194</v>
      </c>
      <c r="C10" s="39">
        <v>21</v>
      </c>
      <c r="D10" s="58" t="s">
        <v>179</v>
      </c>
      <c r="E10" s="58"/>
      <c r="F10" s="226">
        <v>12</v>
      </c>
      <c r="G10" s="226">
        <v>2</v>
      </c>
      <c r="H10" s="226"/>
      <c r="I10" s="226">
        <v>1</v>
      </c>
      <c r="J10" s="226">
        <v>15</v>
      </c>
      <c r="K10" s="58"/>
      <c r="L10" s="39">
        <v>3401220</v>
      </c>
      <c r="M10" s="227">
        <v>315</v>
      </c>
      <c r="N10" s="228"/>
    </row>
    <row r="11" spans="1:35" s="229" customFormat="1" ht="27.6" customHeight="1">
      <c r="A11" s="38" t="s">
        <v>147</v>
      </c>
      <c r="B11" s="39" t="s">
        <v>195</v>
      </c>
      <c r="C11" s="39">
        <v>18</v>
      </c>
      <c r="D11" s="58" t="s">
        <v>179</v>
      </c>
      <c r="E11" s="58"/>
      <c r="F11" s="226">
        <v>12</v>
      </c>
      <c r="G11" s="226">
        <v>2</v>
      </c>
      <c r="H11" s="226"/>
      <c r="I11" s="226">
        <v>1</v>
      </c>
      <c r="J11" s="226">
        <v>15</v>
      </c>
      <c r="K11" s="58"/>
      <c r="L11" s="39">
        <v>3401220</v>
      </c>
      <c r="M11" s="227">
        <v>270</v>
      </c>
      <c r="N11" s="228"/>
    </row>
    <row r="12" spans="1:35" s="229" customFormat="1" ht="27.6" customHeight="1">
      <c r="A12" s="38" t="s">
        <v>104</v>
      </c>
      <c r="B12" s="39" t="s">
        <v>196</v>
      </c>
      <c r="C12" s="39">
        <v>4</v>
      </c>
      <c r="D12" s="58" t="s">
        <v>148</v>
      </c>
      <c r="E12" s="58"/>
      <c r="F12" s="226">
        <v>10</v>
      </c>
      <c r="G12" s="226">
        <v>2</v>
      </c>
      <c r="H12" s="226"/>
      <c r="I12" s="226"/>
      <c r="J12" s="226">
        <v>12</v>
      </c>
      <c r="K12" s="58"/>
      <c r="L12" s="39" t="s">
        <v>149</v>
      </c>
      <c r="M12" s="227">
        <v>48</v>
      </c>
      <c r="N12" s="228"/>
    </row>
    <row r="13" spans="1:35" s="229" customFormat="1" ht="27.6" customHeight="1">
      <c r="A13" s="38" t="s">
        <v>147</v>
      </c>
      <c r="B13" s="39" t="s">
        <v>197</v>
      </c>
      <c r="C13" s="39">
        <v>21</v>
      </c>
      <c r="D13" s="58" t="s">
        <v>179</v>
      </c>
      <c r="E13" s="58"/>
      <c r="F13" s="226">
        <v>12</v>
      </c>
      <c r="G13" s="226">
        <v>2</v>
      </c>
      <c r="H13" s="226"/>
      <c r="I13" s="226">
        <v>1</v>
      </c>
      <c r="J13" s="226">
        <v>15</v>
      </c>
      <c r="K13" s="58"/>
      <c r="L13" s="39">
        <v>3401220</v>
      </c>
      <c r="M13" s="227">
        <v>315</v>
      </c>
      <c r="N13" s="228"/>
    </row>
    <row r="14" spans="1:35" s="229" customFormat="1" ht="27.6" customHeight="1">
      <c r="A14" s="38" t="s">
        <v>147</v>
      </c>
      <c r="B14" s="39" t="s">
        <v>198</v>
      </c>
      <c r="C14" s="39">
        <v>15</v>
      </c>
      <c r="D14" s="58" t="s">
        <v>179</v>
      </c>
      <c r="E14" s="58"/>
      <c r="F14" s="226">
        <v>12</v>
      </c>
      <c r="G14" s="226">
        <v>2</v>
      </c>
      <c r="H14" s="226"/>
      <c r="I14" s="226">
        <v>1</v>
      </c>
      <c r="J14" s="226">
        <v>15</v>
      </c>
      <c r="K14" s="58"/>
      <c r="L14" s="39">
        <v>3401220</v>
      </c>
      <c r="M14" s="227">
        <v>225</v>
      </c>
      <c r="N14" s="228"/>
    </row>
    <row r="15" spans="1:35" s="229" customFormat="1" ht="27.6" customHeight="1">
      <c r="A15" s="38" t="s">
        <v>180</v>
      </c>
      <c r="B15" s="39" t="s">
        <v>199</v>
      </c>
      <c r="C15" s="39">
        <v>4</v>
      </c>
      <c r="D15" s="58" t="s">
        <v>148</v>
      </c>
      <c r="E15" s="58"/>
      <c r="F15" s="226">
        <v>8</v>
      </c>
      <c r="G15" s="226">
        <v>2</v>
      </c>
      <c r="H15" s="226"/>
      <c r="I15" s="226"/>
      <c r="J15" s="226">
        <v>10</v>
      </c>
      <c r="K15" s="135"/>
      <c r="L15" s="39" t="s">
        <v>149</v>
      </c>
      <c r="M15" s="227">
        <v>40</v>
      </c>
      <c r="N15" s="228"/>
    </row>
    <row r="16" spans="1:35" s="229" customFormat="1" ht="27.6" customHeight="1">
      <c r="A16" s="38" t="s">
        <v>147</v>
      </c>
      <c r="B16" s="39" t="s">
        <v>200</v>
      </c>
      <c r="C16" s="39">
        <v>6</v>
      </c>
      <c r="D16" s="58" t="s">
        <v>179</v>
      </c>
      <c r="E16" s="135"/>
      <c r="F16" s="226">
        <v>12</v>
      </c>
      <c r="G16" s="226">
        <v>2</v>
      </c>
      <c r="H16" s="226"/>
      <c r="I16" s="226">
        <v>1</v>
      </c>
      <c r="J16" s="226">
        <v>15</v>
      </c>
      <c r="K16" s="135"/>
      <c r="L16" s="39">
        <v>3401220</v>
      </c>
      <c r="M16" s="227">
        <v>90</v>
      </c>
      <c r="N16" s="228"/>
    </row>
    <row r="17" spans="1:35" s="229" customFormat="1" ht="27.6" customHeight="1">
      <c r="A17" s="38" t="s">
        <v>181</v>
      </c>
      <c r="B17" s="39" t="s">
        <v>201</v>
      </c>
      <c r="C17" s="39">
        <v>4</v>
      </c>
      <c r="D17" s="58" t="s">
        <v>148</v>
      </c>
      <c r="E17" s="58"/>
      <c r="F17" s="226">
        <v>4</v>
      </c>
      <c r="G17" s="226">
        <v>2</v>
      </c>
      <c r="H17" s="226"/>
      <c r="I17" s="226"/>
      <c r="J17" s="226">
        <v>6</v>
      </c>
      <c r="K17" s="135"/>
      <c r="L17" s="39" t="s">
        <v>149</v>
      </c>
      <c r="M17" s="227">
        <v>24</v>
      </c>
      <c r="N17" s="228"/>
    </row>
    <row r="18" spans="1:35" s="229" customFormat="1" ht="27.6" customHeight="1">
      <c r="A18" s="38" t="s">
        <v>147</v>
      </c>
      <c r="B18" s="39" t="s">
        <v>202</v>
      </c>
      <c r="C18" s="39">
        <v>15</v>
      </c>
      <c r="D18" s="58" t="s">
        <v>179</v>
      </c>
      <c r="E18" s="58"/>
      <c r="F18" s="226">
        <v>12</v>
      </c>
      <c r="G18" s="226">
        <v>2</v>
      </c>
      <c r="H18" s="226"/>
      <c r="I18" s="226">
        <v>1</v>
      </c>
      <c r="J18" s="226">
        <v>15</v>
      </c>
      <c r="K18" s="135"/>
      <c r="L18" s="39">
        <v>3401220</v>
      </c>
      <c r="M18" s="227">
        <v>225</v>
      </c>
      <c r="N18" s="228"/>
    </row>
    <row r="19" spans="1:35" s="229" customFormat="1" ht="27.6" customHeight="1">
      <c r="A19" s="38" t="s">
        <v>147</v>
      </c>
      <c r="B19" s="39" t="s">
        <v>203</v>
      </c>
      <c r="C19" s="39">
        <v>21</v>
      </c>
      <c r="D19" s="58" t="s">
        <v>179</v>
      </c>
      <c r="E19" s="58"/>
      <c r="F19" s="226">
        <v>12</v>
      </c>
      <c r="G19" s="226">
        <v>2</v>
      </c>
      <c r="H19" s="226"/>
      <c r="I19" s="226">
        <v>1</v>
      </c>
      <c r="J19" s="226">
        <v>15</v>
      </c>
      <c r="K19" s="135"/>
      <c r="L19" s="39">
        <v>3401220</v>
      </c>
      <c r="M19" s="227">
        <v>315</v>
      </c>
      <c r="N19" s="228"/>
    </row>
    <row r="20" spans="1:35" s="229" customFormat="1" ht="27.6" customHeight="1">
      <c r="A20" s="38" t="s">
        <v>147</v>
      </c>
      <c r="B20" s="39" t="s">
        <v>204</v>
      </c>
      <c r="C20" s="39">
        <v>21</v>
      </c>
      <c r="D20" s="58" t="s">
        <v>179</v>
      </c>
      <c r="E20" s="58"/>
      <c r="F20" s="226">
        <v>12</v>
      </c>
      <c r="G20" s="226">
        <v>2</v>
      </c>
      <c r="H20" s="226"/>
      <c r="I20" s="226">
        <v>1</v>
      </c>
      <c r="J20" s="226">
        <v>15</v>
      </c>
      <c r="K20" s="135"/>
      <c r="L20" s="39">
        <v>3401220</v>
      </c>
      <c r="M20" s="227">
        <v>315</v>
      </c>
      <c r="N20" s="228"/>
    </row>
    <row r="21" spans="1:35" s="229" customFormat="1" ht="27.6" customHeight="1">
      <c r="A21" s="38" t="s">
        <v>147</v>
      </c>
      <c r="B21" s="39" t="s">
        <v>205</v>
      </c>
      <c r="C21" s="39">
        <v>21</v>
      </c>
      <c r="D21" s="58" t="s">
        <v>179</v>
      </c>
      <c r="E21" s="58"/>
      <c r="F21" s="226">
        <v>12</v>
      </c>
      <c r="G21" s="226">
        <v>2</v>
      </c>
      <c r="H21" s="226"/>
      <c r="I21" s="226">
        <v>1</v>
      </c>
      <c r="J21" s="226">
        <v>15</v>
      </c>
      <c r="K21" s="135"/>
      <c r="L21" s="39">
        <v>3401220</v>
      </c>
      <c r="M21" s="227">
        <v>315</v>
      </c>
      <c r="N21" s="228"/>
    </row>
    <row r="22" spans="1:35" s="229" customFormat="1" ht="27.6" customHeight="1">
      <c r="A22" s="38" t="s">
        <v>147</v>
      </c>
      <c r="B22" s="39" t="s">
        <v>206</v>
      </c>
      <c r="C22" s="39">
        <v>16</v>
      </c>
      <c r="D22" s="58" t="s">
        <v>179</v>
      </c>
      <c r="E22" s="58"/>
      <c r="F22" s="226">
        <v>12</v>
      </c>
      <c r="G22" s="226">
        <v>2</v>
      </c>
      <c r="H22" s="226"/>
      <c r="I22" s="226">
        <v>1</v>
      </c>
      <c r="J22" s="226">
        <v>15</v>
      </c>
      <c r="K22" s="135"/>
      <c r="L22" s="39">
        <v>3401220</v>
      </c>
      <c r="M22" s="227">
        <v>240</v>
      </c>
      <c r="N22" s="228"/>
    </row>
    <row r="23" spans="1:35" s="229" customFormat="1" ht="27.6" customHeight="1">
      <c r="A23" s="38" t="s">
        <v>182</v>
      </c>
      <c r="B23" s="39" t="s">
        <v>207</v>
      </c>
      <c r="C23" s="39">
        <v>4</v>
      </c>
      <c r="D23" s="58" t="s">
        <v>148</v>
      </c>
      <c r="E23" s="58"/>
      <c r="F23" s="226">
        <v>4</v>
      </c>
      <c r="G23" s="226">
        <v>2</v>
      </c>
      <c r="H23" s="226"/>
      <c r="I23" s="226"/>
      <c r="J23" s="226">
        <v>6</v>
      </c>
      <c r="K23" s="135"/>
      <c r="L23" s="39" t="s">
        <v>149</v>
      </c>
      <c r="M23" s="227">
        <v>24</v>
      </c>
      <c r="N23" s="228"/>
    </row>
    <row r="24" spans="1:35" s="229" customFormat="1" ht="27.6" customHeight="1">
      <c r="A24" s="38" t="s">
        <v>147</v>
      </c>
      <c r="B24" s="39" t="s">
        <v>208</v>
      </c>
      <c r="C24" s="39">
        <v>21</v>
      </c>
      <c r="D24" s="58" t="s">
        <v>179</v>
      </c>
      <c r="E24" s="58"/>
      <c r="F24" s="226">
        <v>12</v>
      </c>
      <c r="G24" s="226">
        <v>2</v>
      </c>
      <c r="H24" s="226"/>
      <c r="I24" s="226">
        <v>1</v>
      </c>
      <c r="J24" s="226">
        <v>15</v>
      </c>
      <c r="K24" s="135"/>
      <c r="L24" s="39">
        <v>3401221</v>
      </c>
      <c r="M24" s="227">
        <v>315</v>
      </c>
      <c r="N24" s="228"/>
    </row>
    <row r="25" spans="1:35" s="229" customFormat="1" ht="27.6" customHeight="1">
      <c r="A25" s="38" t="s">
        <v>183</v>
      </c>
      <c r="B25" s="39" t="s">
        <v>209</v>
      </c>
      <c r="C25" s="39">
        <v>4</v>
      </c>
      <c r="D25" s="58" t="s">
        <v>148</v>
      </c>
      <c r="E25" s="58"/>
      <c r="F25" s="226">
        <v>10</v>
      </c>
      <c r="G25" s="226">
        <v>2</v>
      </c>
      <c r="H25" s="226"/>
      <c r="I25" s="226"/>
      <c r="J25" s="226">
        <v>12</v>
      </c>
      <c r="K25" s="135"/>
      <c r="L25" s="39" t="s">
        <v>149</v>
      </c>
      <c r="M25" s="227">
        <v>48</v>
      </c>
      <c r="N25" s="228"/>
    </row>
    <row r="26" spans="1:35" s="229" customFormat="1" ht="27.6" customHeight="1">
      <c r="A26" s="38" t="s">
        <v>147</v>
      </c>
      <c r="B26" s="39" t="s">
        <v>210</v>
      </c>
      <c r="C26" s="39">
        <v>11</v>
      </c>
      <c r="D26" s="58" t="s">
        <v>179</v>
      </c>
      <c r="E26" s="58"/>
      <c r="F26" s="226">
        <v>12</v>
      </c>
      <c r="G26" s="226">
        <v>2</v>
      </c>
      <c r="H26" s="226"/>
      <c r="I26" s="226">
        <v>1</v>
      </c>
      <c r="J26" s="226">
        <v>15</v>
      </c>
      <c r="K26" s="135"/>
      <c r="L26" s="39">
        <v>3401220</v>
      </c>
      <c r="M26" s="227">
        <v>165</v>
      </c>
      <c r="N26" s="228"/>
    </row>
    <row r="27" spans="1:35" s="229" customFormat="1" ht="27.6" customHeight="1">
      <c r="A27" s="38" t="s">
        <v>94</v>
      </c>
      <c r="B27" s="39" t="s">
        <v>211</v>
      </c>
      <c r="C27" s="39">
        <v>4</v>
      </c>
      <c r="D27" s="58" t="s">
        <v>148</v>
      </c>
      <c r="E27" s="58"/>
      <c r="F27" s="226">
        <v>10</v>
      </c>
      <c r="G27" s="226">
        <v>2</v>
      </c>
      <c r="H27" s="226"/>
      <c r="I27" s="226"/>
      <c r="J27" s="226">
        <v>12</v>
      </c>
      <c r="K27" s="135"/>
      <c r="L27" s="39" t="s">
        <v>149</v>
      </c>
      <c r="M27" s="227">
        <v>48</v>
      </c>
      <c r="N27" s="228"/>
    </row>
    <row r="28" spans="1:35" s="229" customFormat="1" ht="27.6" customHeight="1">
      <c r="A28" s="38" t="s">
        <v>147</v>
      </c>
      <c r="B28" s="39" t="s">
        <v>212</v>
      </c>
      <c r="C28" s="39">
        <v>10</v>
      </c>
      <c r="D28" s="58" t="s">
        <v>179</v>
      </c>
      <c r="E28" s="58"/>
      <c r="F28" s="226">
        <v>12</v>
      </c>
      <c r="G28" s="226">
        <v>2</v>
      </c>
      <c r="H28" s="226"/>
      <c r="I28" s="226">
        <v>1</v>
      </c>
      <c r="J28" s="226">
        <v>15</v>
      </c>
      <c r="K28" s="58"/>
      <c r="L28" s="39">
        <v>3401220</v>
      </c>
      <c r="M28" s="227">
        <v>150</v>
      </c>
      <c r="N28" s="228"/>
    </row>
    <row r="29" spans="1:35" s="229" customFormat="1" ht="27.6" customHeight="1">
      <c r="A29" s="38" t="s">
        <v>147</v>
      </c>
      <c r="B29" s="39" t="s">
        <v>213</v>
      </c>
      <c r="C29" s="39">
        <v>17</v>
      </c>
      <c r="D29" s="58" t="s">
        <v>179</v>
      </c>
      <c r="E29" s="58"/>
      <c r="F29" s="226">
        <v>12</v>
      </c>
      <c r="G29" s="226">
        <v>2</v>
      </c>
      <c r="H29" s="226"/>
      <c r="I29" s="226">
        <v>1</v>
      </c>
      <c r="J29" s="226">
        <v>15</v>
      </c>
      <c r="K29" s="58"/>
      <c r="L29" s="39">
        <v>3401220</v>
      </c>
      <c r="M29" s="227">
        <v>255</v>
      </c>
      <c r="N29" s="228"/>
    </row>
    <row r="30" spans="1:35" s="168" customFormat="1" ht="14.25">
      <c r="A30" s="182" t="s">
        <v>157</v>
      </c>
      <c r="B30" s="187"/>
      <c r="C30" s="187"/>
      <c r="D30" s="185" t="s">
        <v>178</v>
      </c>
      <c r="E30" s="183"/>
      <c r="F30" s="181">
        <f>SUM(F10:F29)</f>
        <v>214</v>
      </c>
      <c r="G30" s="181">
        <f t="shared" ref="G30:M30" si="0">SUM(G10:G29)</f>
        <v>40</v>
      </c>
      <c r="H30" s="181"/>
      <c r="I30" s="181">
        <f t="shared" si="0"/>
        <v>14</v>
      </c>
      <c r="J30" s="181">
        <f t="shared" si="0"/>
        <v>268</v>
      </c>
      <c r="K30" s="181"/>
      <c r="L30" s="181"/>
      <c r="M30" s="181">
        <f t="shared" si="0"/>
        <v>3742</v>
      </c>
      <c r="N30" s="184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</row>
    <row r="31" spans="1:35" s="179" customFormat="1" ht="30.6" customHeight="1">
      <c r="A31" s="412" t="s">
        <v>152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</row>
    <row r="32" spans="1:35" s="229" customFormat="1" ht="27.6" customHeight="1">
      <c r="A32" s="38" t="s">
        <v>56</v>
      </c>
      <c r="B32" s="39" t="s">
        <v>214</v>
      </c>
      <c r="C32" s="39">
        <v>20</v>
      </c>
      <c r="D32" s="58" t="s">
        <v>179</v>
      </c>
      <c r="E32" s="58"/>
      <c r="F32" s="226">
        <v>30</v>
      </c>
      <c r="G32" s="226">
        <v>8</v>
      </c>
      <c r="H32" s="226"/>
      <c r="I32" s="226">
        <v>2</v>
      </c>
      <c r="J32" s="226">
        <f>SUM(F32:I32)</f>
        <v>40</v>
      </c>
      <c r="K32" s="58"/>
      <c r="L32" s="39">
        <v>3401220</v>
      </c>
      <c r="M32" s="227">
        <f>C32*J32</f>
        <v>800</v>
      </c>
      <c r="N32" s="228"/>
    </row>
    <row r="33" spans="1:14" s="229" customFormat="1" ht="27.6" customHeight="1">
      <c r="A33" s="38" t="s">
        <v>56</v>
      </c>
      <c r="B33" s="39" t="s">
        <v>215</v>
      </c>
      <c r="C33" s="39">
        <v>20</v>
      </c>
      <c r="D33" s="58" t="s">
        <v>179</v>
      </c>
      <c r="E33" s="58"/>
      <c r="F33" s="226">
        <v>30</v>
      </c>
      <c r="G33" s="226">
        <v>8</v>
      </c>
      <c r="H33" s="226"/>
      <c r="I33" s="226">
        <v>2</v>
      </c>
      <c r="J33" s="226">
        <f>SUM(F33:I33)</f>
        <v>40</v>
      </c>
      <c r="K33" s="58"/>
      <c r="L33" s="39">
        <v>3401220</v>
      </c>
      <c r="M33" s="227">
        <f>C33*J33</f>
        <v>800</v>
      </c>
      <c r="N33" s="228"/>
    </row>
    <row r="34" spans="1:14" s="229" customFormat="1" ht="27.6" customHeight="1">
      <c r="A34" s="38" t="s">
        <v>153</v>
      </c>
      <c r="B34" s="39" t="s">
        <v>196</v>
      </c>
      <c r="C34" s="39">
        <v>4</v>
      </c>
      <c r="D34" s="58" t="s">
        <v>148</v>
      </c>
      <c r="E34" s="58"/>
      <c r="F34" s="226">
        <v>30</v>
      </c>
      <c r="G34" s="226">
        <v>8</v>
      </c>
      <c r="H34" s="226"/>
      <c r="I34" s="226">
        <v>2</v>
      </c>
      <c r="J34" s="226">
        <f>F34+I34+G34</f>
        <v>40</v>
      </c>
      <c r="K34" s="58"/>
      <c r="L34" s="39" t="s">
        <v>149</v>
      </c>
      <c r="M34" s="227">
        <f>J34*C34</f>
        <v>160</v>
      </c>
      <c r="N34" s="228"/>
    </row>
    <row r="35" spans="1:14" s="229" customFormat="1" ht="27.6" customHeight="1">
      <c r="A35" s="38" t="s">
        <v>56</v>
      </c>
      <c r="B35" s="39" t="s">
        <v>216</v>
      </c>
      <c r="C35" s="39">
        <v>17</v>
      </c>
      <c r="D35" s="58" t="s">
        <v>179</v>
      </c>
      <c r="E35" s="58"/>
      <c r="F35" s="226">
        <v>30</v>
      </c>
      <c r="G35" s="226">
        <v>8</v>
      </c>
      <c r="H35" s="226"/>
      <c r="I35" s="226">
        <v>2</v>
      </c>
      <c r="J35" s="226">
        <f>SUM(F35:I35)</f>
        <v>40</v>
      </c>
      <c r="K35" s="58"/>
      <c r="L35" s="39">
        <v>3401220</v>
      </c>
      <c r="M35" s="227">
        <f>C35*J35</f>
        <v>680</v>
      </c>
      <c r="N35" s="228"/>
    </row>
    <row r="36" spans="1:14" s="229" customFormat="1" ht="27.6" customHeight="1">
      <c r="A36" s="38" t="s">
        <v>184</v>
      </c>
      <c r="B36" s="39" t="s">
        <v>217</v>
      </c>
      <c r="C36" s="39">
        <v>4</v>
      </c>
      <c r="D36" s="58" t="s">
        <v>148</v>
      </c>
      <c r="E36" s="58"/>
      <c r="F36" s="226">
        <v>10</v>
      </c>
      <c r="G36" s="226">
        <v>4</v>
      </c>
      <c r="H36" s="226"/>
      <c r="I36" s="226">
        <v>2</v>
      </c>
      <c r="J36" s="226">
        <f>F36+I36+G36</f>
        <v>16</v>
      </c>
      <c r="K36" s="58"/>
      <c r="L36" s="39" t="s">
        <v>149</v>
      </c>
      <c r="M36" s="227">
        <f>J36*C36</f>
        <v>64</v>
      </c>
      <c r="N36" s="228"/>
    </row>
    <row r="37" spans="1:14" s="229" customFormat="1" ht="27.6" customHeight="1">
      <c r="A37" s="38" t="s">
        <v>153</v>
      </c>
      <c r="B37" s="39" t="s">
        <v>218</v>
      </c>
      <c r="C37" s="39">
        <v>4</v>
      </c>
      <c r="D37" s="58" t="s">
        <v>148</v>
      </c>
      <c r="E37" s="58"/>
      <c r="F37" s="226">
        <v>30</v>
      </c>
      <c r="G37" s="226">
        <v>8</v>
      </c>
      <c r="H37" s="226"/>
      <c r="I37" s="226">
        <v>2</v>
      </c>
      <c r="J37" s="226">
        <f>F37+I37+G37</f>
        <v>40</v>
      </c>
      <c r="K37" s="58"/>
      <c r="L37" s="39" t="s">
        <v>149</v>
      </c>
      <c r="M37" s="227">
        <f>J37*C37</f>
        <v>160</v>
      </c>
      <c r="N37" s="228"/>
    </row>
    <row r="38" spans="1:14" s="229" customFormat="1" ht="27.6" customHeight="1">
      <c r="A38" s="38" t="s">
        <v>56</v>
      </c>
      <c r="B38" s="39" t="s">
        <v>219</v>
      </c>
      <c r="C38" s="39">
        <v>10</v>
      </c>
      <c r="D38" s="58" t="s">
        <v>179</v>
      </c>
      <c r="E38" s="58"/>
      <c r="F38" s="226">
        <v>30</v>
      </c>
      <c r="G38" s="226">
        <v>8</v>
      </c>
      <c r="H38" s="226"/>
      <c r="I38" s="226">
        <v>2</v>
      </c>
      <c r="J38" s="226">
        <f>SUM(F38:I38)</f>
        <v>40</v>
      </c>
      <c r="K38" s="58"/>
      <c r="L38" s="39">
        <v>3401220</v>
      </c>
      <c r="M38" s="227">
        <f>C38*J38</f>
        <v>400</v>
      </c>
      <c r="N38" s="228"/>
    </row>
    <row r="39" spans="1:14" s="229" customFormat="1" ht="27.6" customHeight="1">
      <c r="A39" s="38" t="s">
        <v>56</v>
      </c>
      <c r="B39" s="39" t="s">
        <v>185</v>
      </c>
      <c r="C39" s="39">
        <v>20</v>
      </c>
      <c r="D39" s="58" t="s">
        <v>179</v>
      </c>
      <c r="E39" s="58"/>
      <c r="F39" s="226">
        <v>30</v>
      </c>
      <c r="G39" s="226">
        <v>8</v>
      </c>
      <c r="H39" s="226"/>
      <c r="I39" s="226">
        <v>2</v>
      </c>
      <c r="J39" s="226">
        <f>SUM(F39:I39)</f>
        <v>40</v>
      </c>
      <c r="K39" s="58"/>
      <c r="L39" s="39">
        <v>3401220</v>
      </c>
      <c r="M39" s="227">
        <f>C39*J39</f>
        <v>800</v>
      </c>
      <c r="N39" s="228"/>
    </row>
    <row r="40" spans="1:14" s="229" customFormat="1" ht="27.6" customHeight="1">
      <c r="A40" s="38" t="s">
        <v>186</v>
      </c>
      <c r="B40" s="39" t="s">
        <v>220</v>
      </c>
      <c r="C40" s="39">
        <v>4</v>
      </c>
      <c r="D40" s="58" t="s">
        <v>148</v>
      </c>
      <c r="E40" s="58"/>
      <c r="F40" s="226">
        <v>20</v>
      </c>
      <c r="G40" s="226">
        <v>6</v>
      </c>
      <c r="H40" s="226"/>
      <c r="I40" s="226">
        <v>2</v>
      </c>
      <c r="J40" s="226">
        <f>F40+I40+G40</f>
        <v>28</v>
      </c>
      <c r="K40" s="58"/>
      <c r="L40" s="39" t="s">
        <v>149</v>
      </c>
      <c r="M40" s="227">
        <f>J40*C40</f>
        <v>112</v>
      </c>
      <c r="N40" s="228"/>
    </row>
    <row r="41" spans="1:14" s="229" customFormat="1" ht="27.6" customHeight="1">
      <c r="A41" s="38" t="s">
        <v>187</v>
      </c>
      <c r="B41" s="39" t="s">
        <v>221</v>
      </c>
      <c r="C41" s="39">
        <v>4</v>
      </c>
      <c r="D41" s="58" t="s">
        <v>148</v>
      </c>
      <c r="E41" s="58"/>
      <c r="F41" s="226">
        <v>20</v>
      </c>
      <c r="G41" s="226">
        <v>6</v>
      </c>
      <c r="H41" s="226"/>
      <c r="I41" s="226">
        <v>2</v>
      </c>
      <c r="J41" s="226">
        <f>F41+I41+G41</f>
        <v>28</v>
      </c>
      <c r="K41" s="58"/>
      <c r="L41" s="39">
        <v>3401220</v>
      </c>
      <c r="M41" s="227">
        <f>J41*C41</f>
        <v>112</v>
      </c>
      <c r="N41" s="228"/>
    </row>
    <row r="42" spans="1:14" s="229" customFormat="1" ht="27.6" customHeight="1">
      <c r="A42" s="38" t="s">
        <v>56</v>
      </c>
      <c r="B42" s="39" t="s">
        <v>222</v>
      </c>
      <c r="C42" s="39">
        <v>17</v>
      </c>
      <c r="D42" s="58" t="s">
        <v>179</v>
      </c>
      <c r="E42" s="58"/>
      <c r="F42" s="226">
        <v>30</v>
      </c>
      <c r="G42" s="226">
        <v>8</v>
      </c>
      <c r="H42" s="226"/>
      <c r="I42" s="226">
        <v>2</v>
      </c>
      <c r="J42" s="226">
        <f>SUM(F42:I42)</f>
        <v>40</v>
      </c>
      <c r="K42" s="58"/>
      <c r="L42" s="39">
        <v>3401220</v>
      </c>
      <c r="M42" s="227">
        <f>C42*J42</f>
        <v>680</v>
      </c>
      <c r="N42" s="228"/>
    </row>
    <row r="43" spans="1:14" s="229" customFormat="1" ht="27.6" customHeight="1">
      <c r="A43" s="38" t="s">
        <v>188</v>
      </c>
      <c r="B43" s="39" t="s">
        <v>223</v>
      </c>
      <c r="C43" s="39">
        <v>4</v>
      </c>
      <c r="D43" s="58" t="s">
        <v>148</v>
      </c>
      <c r="E43" s="58"/>
      <c r="F43" s="226">
        <v>20</v>
      </c>
      <c r="G43" s="226">
        <v>6</v>
      </c>
      <c r="H43" s="226"/>
      <c r="I43" s="226">
        <v>2</v>
      </c>
      <c r="J43" s="226">
        <f>F43+I43+G43</f>
        <v>28</v>
      </c>
      <c r="K43" s="58"/>
      <c r="L43" s="39">
        <v>3401220</v>
      </c>
      <c r="M43" s="227">
        <f>J43*C43</f>
        <v>112</v>
      </c>
      <c r="N43" s="228"/>
    </row>
    <row r="44" spans="1:14" s="229" customFormat="1" ht="27.6" customHeight="1">
      <c r="A44" s="38" t="s">
        <v>153</v>
      </c>
      <c r="B44" s="39" t="s">
        <v>224</v>
      </c>
      <c r="C44" s="39">
        <v>4</v>
      </c>
      <c r="D44" s="58" t="s">
        <v>148</v>
      </c>
      <c r="E44" s="58"/>
      <c r="F44" s="226">
        <v>30</v>
      </c>
      <c r="G44" s="226">
        <v>8</v>
      </c>
      <c r="H44" s="226"/>
      <c r="I44" s="226">
        <v>2</v>
      </c>
      <c r="J44" s="226">
        <f>F44+I44+G44</f>
        <v>40</v>
      </c>
      <c r="K44" s="58"/>
      <c r="L44" s="39" t="s">
        <v>149</v>
      </c>
      <c r="M44" s="227">
        <f>J44*C44</f>
        <v>160</v>
      </c>
      <c r="N44" s="228"/>
    </row>
    <row r="45" spans="1:14" s="229" customFormat="1" ht="27.6" customHeight="1">
      <c r="A45" s="38" t="s">
        <v>56</v>
      </c>
      <c r="B45" s="39" t="s">
        <v>225</v>
      </c>
      <c r="C45" s="39">
        <v>17</v>
      </c>
      <c r="D45" s="58" t="s">
        <v>179</v>
      </c>
      <c r="E45" s="58"/>
      <c r="F45" s="226">
        <v>25</v>
      </c>
      <c r="G45" s="226">
        <v>6</v>
      </c>
      <c r="H45" s="226"/>
      <c r="I45" s="226">
        <v>2</v>
      </c>
      <c r="J45" s="226">
        <f>SUM(F45:I45)</f>
        <v>33</v>
      </c>
      <c r="K45" s="58"/>
      <c r="L45" s="39">
        <v>3401220</v>
      </c>
      <c r="M45" s="227">
        <f>C45*J45</f>
        <v>561</v>
      </c>
      <c r="N45" s="228"/>
    </row>
    <row r="46" spans="1:14" s="229" customFormat="1" ht="27.6" customHeight="1">
      <c r="A46" s="38" t="s">
        <v>153</v>
      </c>
      <c r="B46" s="39" t="s">
        <v>226</v>
      </c>
      <c r="C46" s="39">
        <v>4</v>
      </c>
      <c r="D46" s="58" t="s">
        <v>148</v>
      </c>
      <c r="E46" s="58"/>
      <c r="F46" s="226">
        <v>30</v>
      </c>
      <c r="G46" s="226">
        <v>8</v>
      </c>
      <c r="H46" s="226"/>
      <c r="I46" s="226">
        <v>2</v>
      </c>
      <c r="J46" s="226">
        <f>F46+I46+G46</f>
        <v>40</v>
      </c>
      <c r="K46" s="58"/>
      <c r="L46" s="39" t="s">
        <v>149</v>
      </c>
      <c r="M46" s="227">
        <f>J46*C46</f>
        <v>160</v>
      </c>
      <c r="N46" s="228"/>
    </row>
    <row r="47" spans="1:14" s="229" customFormat="1" ht="27.6" customHeight="1">
      <c r="A47" s="38" t="s">
        <v>189</v>
      </c>
      <c r="B47" s="39" t="s">
        <v>227</v>
      </c>
      <c r="C47" s="39">
        <v>4</v>
      </c>
      <c r="D47" s="58" t="s">
        <v>148</v>
      </c>
      <c r="E47" s="58"/>
      <c r="F47" s="226">
        <v>20</v>
      </c>
      <c r="G47" s="226">
        <v>6</v>
      </c>
      <c r="H47" s="226"/>
      <c r="I47" s="226">
        <v>2</v>
      </c>
      <c r="J47" s="226">
        <f>F47+I47+G47</f>
        <v>28</v>
      </c>
      <c r="K47" s="58"/>
      <c r="L47" s="39" t="s">
        <v>149</v>
      </c>
      <c r="M47" s="227">
        <f>J47*C47</f>
        <v>112</v>
      </c>
      <c r="N47" s="228"/>
    </row>
    <row r="48" spans="1:14" s="229" customFormat="1" ht="27.6" customHeight="1">
      <c r="A48" s="38" t="s">
        <v>56</v>
      </c>
      <c r="B48" s="39" t="s">
        <v>228</v>
      </c>
      <c r="C48" s="39">
        <v>17</v>
      </c>
      <c r="D48" s="58" t="s">
        <v>179</v>
      </c>
      <c r="E48" s="58"/>
      <c r="F48" s="226">
        <v>30</v>
      </c>
      <c r="G48" s="226">
        <v>8</v>
      </c>
      <c r="H48" s="226"/>
      <c r="I48" s="226">
        <v>2</v>
      </c>
      <c r="J48" s="226">
        <f>SUM(F48:I48)</f>
        <v>40</v>
      </c>
      <c r="K48" s="58"/>
      <c r="L48" s="39">
        <v>3401220</v>
      </c>
      <c r="M48" s="227">
        <f>C48*J48</f>
        <v>680</v>
      </c>
      <c r="N48" s="228"/>
    </row>
    <row r="49" spans="1:35" s="229" customFormat="1" ht="27.6" customHeight="1">
      <c r="A49" s="38" t="s">
        <v>190</v>
      </c>
      <c r="B49" s="39" t="s">
        <v>229</v>
      </c>
      <c r="C49" s="39">
        <v>4</v>
      </c>
      <c r="D49" s="58" t="s">
        <v>148</v>
      </c>
      <c r="E49" s="58"/>
      <c r="F49" s="226">
        <v>15</v>
      </c>
      <c r="G49" s="226">
        <v>2</v>
      </c>
      <c r="H49" s="226"/>
      <c r="I49" s="226">
        <v>2</v>
      </c>
      <c r="J49" s="226">
        <f>F49+I49+G49</f>
        <v>19</v>
      </c>
      <c r="K49" s="58"/>
      <c r="L49" s="39">
        <v>3401220</v>
      </c>
      <c r="M49" s="227">
        <f>J49*C49</f>
        <v>76</v>
      </c>
      <c r="N49" s="228"/>
    </row>
    <row r="50" spans="1:35" s="229" customFormat="1" ht="27.6" customHeight="1">
      <c r="A50" s="38" t="s">
        <v>154</v>
      </c>
      <c r="B50" s="39" t="s">
        <v>230</v>
      </c>
      <c r="C50" s="39">
        <v>4</v>
      </c>
      <c r="D50" s="58" t="s">
        <v>148</v>
      </c>
      <c r="E50" s="58"/>
      <c r="F50" s="226">
        <v>30</v>
      </c>
      <c r="G50" s="226">
        <v>8</v>
      </c>
      <c r="H50" s="226"/>
      <c r="I50" s="226">
        <v>2</v>
      </c>
      <c r="J50" s="226">
        <f>F50+I50+G50</f>
        <v>40</v>
      </c>
      <c r="K50" s="58"/>
      <c r="L50" s="39">
        <v>3401220</v>
      </c>
      <c r="M50" s="227">
        <f>J50*C50</f>
        <v>160</v>
      </c>
      <c r="N50" s="228"/>
    </row>
    <row r="51" spans="1:35" s="229" customFormat="1" ht="27.6" customHeight="1">
      <c r="A51" s="38" t="s">
        <v>56</v>
      </c>
      <c r="B51" s="39" t="s">
        <v>231</v>
      </c>
      <c r="C51" s="39">
        <v>17</v>
      </c>
      <c r="D51" s="58" t="s">
        <v>179</v>
      </c>
      <c r="E51" s="58"/>
      <c r="F51" s="226">
        <v>30</v>
      </c>
      <c r="G51" s="226">
        <v>8</v>
      </c>
      <c r="H51" s="226"/>
      <c r="I51" s="226">
        <v>2</v>
      </c>
      <c r="J51" s="226">
        <f>SUM(F51:I51)</f>
        <v>40</v>
      </c>
      <c r="K51" s="58"/>
      <c r="L51" s="39">
        <v>3401220</v>
      </c>
      <c r="M51" s="227">
        <f>C51*J51</f>
        <v>680</v>
      </c>
      <c r="N51" s="228"/>
    </row>
    <row r="52" spans="1:35" s="229" customFormat="1" ht="27.6" customHeight="1">
      <c r="A52" s="38" t="s">
        <v>104</v>
      </c>
      <c r="B52" s="39" t="s">
        <v>232</v>
      </c>
      <c r="C52" s="39">
        <v>4</v>
      </c>
      <c r="D52" s="58" t="s">
        <v>148</v>
      </c>
      <c r="E52" s="58"/>
      <c r="F52" s="226">
        <v>30</v>
      </c>
      <c r="G52" s="226">
        <v>8</v>
      </c>
      <c r="H52" s="226"/>
      <c r="I52" s="226">
        <v>2</v>
      </c>
      <c r="J52" s="226">
        <f>F52+I52+G52</f>
        <v>40</v>
      </c>
      <c r="K52" s="58"/>
      <c r="L52" s="39">
        <v>3401220</v>
      </c>
      <c r="M52" s="227">
        <f>J52*C52</f>
        <v>160</v>
      </c>
      <c r="N52" s="228"/>
    </row>
    <row r="53" spans="1:35" s="229" customFormat="1" ht="27.6" customHeight="1">
      <c r="A53" s="38" t="s">
        <v>154</v>
      </c>
      <c r="B53" s="39" t="s">
        <v>233</v>
      </c>
      <c r="C53" s="39">
        <v>4</v>
      </c>
      <c r="D53" s="58" t="s">
        <v>148</v>
      </c>
      <c r="E53" s="58"/>
      <c r="F53" s="226">
        <v>30</v>
      </c>
      <c r="G53" s="226">
        <v>8</v>
      </c>
      <c r="H53" s="226"/>
      <c r="I53" s="226">
        <v>2</v>
      </c>
      <c r="J53" s="226">
        <f>F53+I53+G53</f>
        <v>40</v>
      </c>
      <c r="K53" s="58"/>
      <c r="L53" s="39">
        <v>3401220</v>
      </c>
      <c r="M53" s="227">
        <f>J53*C53</f>
        <v>160</v>
      </c>
      <c r="N53" s="228"/>
    </row>
    <row r="54" spans="1:35" s="229" customFormat="1" ht="27.6" customHeight="1">
      <c r="A54" s="38" t="s">
        <v>56</v>
      </c>
      <c r="B54" s="39" t="s">
        <v>234</v>
      </c>
      <c r="C54" s="39">
        <v>17</v>
      </c>
      <c r="D54" s="58" t="s">
        <v>179</v>
      </c>
      <c r="E54" s="58"/>
      <c r="F54" s="226">
        <v>30</v>
      </c>
      <c r="G54" s="226">
        <v>8</v>
      </c>
      <c r="H54" s="226"/>
      <c r="I54" s="226">
        <v>2</v>
      </c>
      <c r="J54" s="226">
        <f>SUM(F54:I54)</f>
        <v>40</v>
      </c>
      <c r="K54" s="58"/>
      <c r="L54" s="39">
        <v>3401220</v>
      </c>
      <c r="M54" s="227">
        <f>C54*J54</f>
        <v>680</v>
      </c>
      <c r="N54" s="228"/>
    </row>
    <row r="55" spans="1:35" s="229" customFormat="1" ht="27.6" customHeight="1">
      <c r="A55" s="38" t="s">
        <v>154</v>
      </c>
      <c r="B55" s="39" t="s">
        <v>235</v>
      </c>
      <c r="C55" s="39">
        <v>4</v>
      </c>
      <c r="D55" s="58" t="s">
        <v>148</v>
      </c>
      <c r="E55" s="58"/>
      <c r="F55" s="226">
        <v>30</v>
      </c>
      <c r="G55" s="226">
        <v>8</v>
      </c>
      <c r="H55" s="226"/>
      <c r="I55" s="226">
        <v>2</v>
      </c>
      <c r="J55" s="226">
        <f>F55+I55+G55</f>
        <v>40</v>
      </c>
      <c r="K55" s="58"/>
      <c r="L55" s="39">
        <v>3401220</v>
      </c>
      <c r="M55" s="227">
        <f>J55*C55</f>
        <v>160</v>
      </c>
      <c r="N55" s="228"/>
    </row>
    <row r="56" spans="1:35" s="229" customFormat="1" ht="27.6" customHeight="1">
      <c r="A56" s="38" t="s">
        <v>154</v>
      </c>
      <c r="B56" s="39" t="s">
        <v>236</v>
      </c>
      <c r="C56" s="39">
        <v>4</v>
      </c>
      <c r="D56" s="58" t="s">
        <v>148</v>
      </c>
      <c r="E56" s="58"/>
      <c r="F56" s="226">
        <v>30</v>
      </c>
      <c r="G56" s="226">
        <v>8</v>
      </c>
      <c r="H56" s="226"/>
      <c r="I56" s="226">
        <v>2</v>
      </c>
      <c r="J56" s="226">
        <f>F56+I56+G56</f>
        <v>40</v>
      </c>
      <c r="K56" s="58"/>
      <c r="L56" s="39">
        <v>3401220</v>
      </c>
      <c r="M56" s="227">
        <f>J56*C56</f>
        <v>160</v>
      </c>
      <c r="N56" s="228"/>
    </row>
    <row r="57" spans="1:35" s="229" customFormat="1" ht="27.6" customHeight="1">
      <c r="A57" s="38" t="s">
        <v>56</v>
      </c>
      <c r="B57" s="39" t="s">
        <v>237</v>
      </c>
      <c r="C57" s="39">
        <v>17</v>
      </c>
      <c r="D57" s="58" t="s">
        <v>179</v>
      </c>
      <c r="E57" s="58"/>
      <c r="F57" s="226">
        <v>30</v>
      </c>
      <c r="G57" s="226">
        <v>8</v>
      </c>
      <c r="H57" s="226"/>
      <c r="I57" s="226">
        <v>2</v>
      </c>
      <c r="J57" s="226">
        <f>SUM(F57:I57)</f>
        <v>40</v>
      </c>
      <c r="K57" s="58"/>
      <c r="L57" s="39">
        <v>3401220</v>
      </c>
      <c r="M57" s="227">
        <f>C57*J57</f>
        <v>680</v>
      </c>
      <c r="N57" s="228"/>
    </row>
    <row r="58" spans="1:35" s="229" customFormat="1" ht="27.6" customHeight="1">
      <c r="A58" s="38" t="s">
        <v>155</v>
      </c>
      <c r="B58" s="39" t="s">
        <v>238</v>
      </c>
      <c r="C58" s="39">
        <v>4</v>
      </c>
      <c r="D58" s="58" t="s">
        <v>148</v>
      </c>
      <c r="E58" s="58"/>
      <c r="F58" s="226">
        <v>30</v>
      </c>
      <c r="G58" s="226">
        <v>8</v>
      </c>
      <c r="H58" s="226"/>
      <c r="I58" s="226">
        <v>2</v>
      </c>
      <c r="J58" s="226">
        <f>F58+I58+G58</f>
        <v>40</v>
      </c>
      <c r="K58" s="58"/>
      <c r="L58" s="39">
        <v>3401220</v>
      </c>
      <c r="M58" s="227">
        <f>J58*C58</f>
        <v>160</v>
      </c>
      <c r="N58" s="228"/>
    </row>
    <row r="59" spans="1:35" s="229" customFormat="1" ht="27.6" customHeight="1">
      <c r="A59" s="38" t="s">
        <v>56</v>
      </c>
      <c r="B59" s="39" t="s">
        <v>239</v>
      </c>
      <c r="C59" s="39">
        <v>20</v>
      </c>
      <c r="D59" s="58" t="s">
        <v>179</v>
      </c>
      <c r="E59" s="58"/>
      <c r="F59" s="226">
        <v>30</v>
      </c>
      <c r="G59" s="226">
        <v>8</v>
      </c>
      <c r="H59" s="226"/>
      <c r="I59" s="226">
        <v>2</v>
      </c>
      <c r="J59" s="226">
        <f>SUM(F59:I59)</f>
        <v>40</v>
      </c>
      <c r="K59" s="58"/>
      <c r="L59" s="39">
        <v>3401220</v>
      </c>
      <c r="M59" s="227">
        <f>C59*J59</f>
        <v>800</v>
      </c>
      <c r="N59" s="228"/>
    </row>
    <row r="60" spans="1:35" s="229" customFormat="1" ht="27.6" customHeight="1">
      <c r="A60" s="38" t="s">
        <v>56</v>
      </c>
      <c r="B60" s="39" t="s">
        <v>240</v>
      </c>
      <c r="C60" s="39">
        <v>20</v>
      </c>
      <c r="D60" s="58" t="s">
        <v>179</v>
      </c>
      <c r="E60" s="58"/>
      <c r="F60" s="226">
        <v>20</v>
      </c>
      <c r="G60" s="226">
        <v>6</v>
      </c>
      <c r="H60" s="226"/>
      <c r="I60" s="226">
        <v>2</v>
      </c>
      <c r="J60" s="226">
        <f>SUM(F60:I60)</f>
        <v>28</v>
      </c>
      <c r="K60" s="58"/>
      <c r="L60" s="39">
        <v>3401220</v>
      </c>
      <c r="M60" s="227">
        <f>C60*J60</f>
        <v>560</v>
      </c>
      <c r="N60" s="228"/>
    </row>
    <row r="61" spans="1:35" s="229" customFormat="1" ht="27.6" customHeight="1">
      <c r="A61" s="38" t="s">
        <v>56</v>
      </c>
      <c r="B61" s="39" t="s">
        <v>241</v>
      </c>
      <c r="C61" s="39">
        <v>15</v>
      </c>
      <c r="D61" s="58" t="s">
        <v>179</v>
      </c>
      <c r="E61" s="58"/>
      <c r="F61" s="226">
        <v>30</v>
      </c>
      <c r="G61" s="226">
        <v>8</v>
      </c>
      <c r="H61" s="226"/>
      <c r="I61" s="226">
        <v>2</v>
      </c>
      <c r="J61" s="226">
        <f>SUM(F61:I61)</f>
        <v>40</v>
      </c>
      <c r="K61" s="58"/>
      <c r="L61" s="39">
        <v>3401220</v>
      </c>
      <c r="M61" s="227">
        <f>C61*J61</f>
        <v>600</v>
      </c>
      <c r="N61" s="228"/>
    </row>
    <row r="62" spans="1:35" s="229" customFormat="1" ht="27.6" customHeight="1">
      <c r="A62" s="38" t="s">
        <v>191</v>
      </c>
      <c r="B62" s="39" t="s">
        <v>242</v>
      </c>
      <c r="C62" s="39">
        <v>4</v>
      </c>
      <c r="D62" s="58" t="s">
        <v>148</v>
      </c>
      <c r="E62" s="58"/>
      <c r="F62" s="226">
        <v>30</v>
      </c>
      <c r="G62" s="226">
        <v>8</v>
      </c>
      <c r="H62" s="226"/>
      <c r="I62" s="226">
        <v>2</v>
      </c>
      <c r="J62" s="226">
        <f t="shared" ref="J62" si="1">F62+I62+G62</f>
        <v>40</v>
      </c>
      <c r="K62" s="58"/>
      <c r="L62" s="39">
        <v>3401220</v>
      </c>
      <c r="M62" s="227">
        <f>J62*C62</f>
        <v>160</v>
      </c>
      <c r="N62" s="228"/>
    </row>
    <row r="63" spans="1:35" s="229" customFormat="1" ht="27.6" customHeight="1">
      <c r="A63" s="38" t="s">
        <v>56</v>
      </c>
      <c r="B63" s="39" t="s">
        <v>243</v>
      </c>
      <c r="C63" s="39">
        <v>20</v>
      </c>
      <c r="D63" s="58" t="s">
        <v>179</v>
      </c>
      <c r="E63" s="58"/>
      <c r="F63" s="226">
        <v>30</v>
      </c>
      <c r="G63" s="226">
        <v>8</v>
      </c>
      <c r="H63" s="226"/>
      <c r="I63" s="226">
        <v>2</v>
      </c>
      <c r="J63" s="226">
        <f t="shared" ref="J63" si="2">SUM(F63:I63)</f>
        <v>40</v>
      </c>
      <c r="K63" s="58"/>
      <c r="L63" s="39">
        <v>3401220</v>
      </c>
      <c r="M63" s="227">
        <f>C63*J63</f>
        <v>800</v>
      </c>
      <c r="N63" s="228"/>
    </row>
    <row r="64" spans="1:35" s="23" customFormat="1" ht="14.25">
      <c r="A64" s="182" t="s">
        <v>158</v>
      </c>
      <c r="B64" s="187"/>
      <c r="C64" s="187"/>
      <c r="D64" s="185" t="s">
        <v>192</v>
      </c>
      <c r="E64" s="183"/>
      <c r="F64" s="181">
        <f>SUM(F32:F63)</f>
        <v>870</v>
      </c>
      <c r="G64" s="181">
        <f t="shared" ref="G64:M64" si="3">SUM(G32:G63)</f>
        <v>234</v>
      </c>
      <c r="H64" s="181"/>
      <c r="I64" s="181">
        <f t="shared" si="3"/>
        <v>64</v>
      </c>
      <c r="J64" s="181">
        <f t="shared" si="3"/>
        <v>1168</v>
      </c>
      <c r="K64" s="181"/>
      <c r="L64" s="181"/>
      <c r="M64" s="181">
        <f t="shared" si="3"/>
        <v>12549</v>
      </c>
      <c r="N64" s="184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29" s="66" customFormat="1" ht="30" customHeight="1">
      <c r="A65" s="415" t="s">
        <v>156</v>
      </c>
      <c r="B65" s="396"/>
      <c r="C65" s="188"/>
      <c r="D65" s="396" t="s">
        <v>193</v>
      </c>
      <c r="E65" s="396"/>
      <c r="F65" s="225">
        <f>SUM(F64,F30)</f>
        <v>1084</v>
      </c>
      <c r="G65" s="225">
        <f t="shared" ref="G65:M65" si="4">SUM(G64,G30)</f>
        <v>274</v>
      </c>
      <c r="H65" s="225"/>
      <c r="I65" s="225">
        <f t="shared" si="4"/>
        <v>78</v>
      </c>
      <c r="J65" s="225">
        <f t="shared" si="4"/>
        <v>1436</v>
      </c>
      <c r="K65" s="225"/>
      <c r="L65" s="225"/>
      <c r="M65" s="225">
        <f t="shared" si="4"/>
        <v>16291</v>
      </c>
      <c r="N65" s="88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65"/>
    </row>
    <row r="66" spans="1:29" s="15" customFormat="1" ht="6.6" customHeigh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N66" s="18"/>
      <c r="O66" s="23"/>
      <c r="P66" s="23"/>
      <c r="Q66" s="23"/>
      <c r="R66" s="23"/>
      <c r="S66" s="23"/>
      <c r="T66" s="23"/>
      <c r="U66" s="23"/>
      <c r="V66" s="23"/>
    </row>
    <row r="67" spans="1:29" ht="24" customHeight="1">
      <c r="A67" s="372" t="s">
        <v>68</v>
      </c>
      <c r="B67" s="372"/>
      <c r="C67" s="372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372"/>
    </row>
    <row r="68" spans="1:29" s="15" customForma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7"/>
      <c r="N68" s="18"/>
      <c r="O68" s="23"/>
      <c r="P68" s="23"/>
      <c r="Q68" s="23"/>
      <c r="R68" s="23"/>
      <c r="S68" s="23"/>
      <c r="T68" s="23"/>
      <c r="U68" s="23"/>
      <c r="V68" s="23"/>
    </row>
    <row r="69" spans="1:29" s="15" customFormat="1">
      <c r="B69" s="70"/>
      <c r="C69" s="70"/>
      <c r="D69" s="70"/>
      <c r="E69" s="70"/>
      <c r="F69" s="70"/>
      <c r="G69" s="70"/>
      <c r="H69" s="70"/>
      <c r="I69" s="70"/>
      <c r="J69" s="70"/>
      <c r="K69" s="16"/>
      <c r="L69" s="16"/>
      <c r="M69" s="17"/>
      <c r="N69" s="18"/>
      <c r="O69" s="23"/>
      <c r="P69" s="23"/>
      <c r="Q69" s="23"/>
      <c r="R69" s="23"/>
      <c r="S69" s="23"/>
      <c r="T69" s="23"/>
      <c r="U69" s="23"/>
      <c r="V69" s="23"/>
    </row>
    <row r="70" spans="1:29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7"/>
    </row>
    <row r="71" spans="1:29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</row>
    <row r="72" spans="1:29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7"/>
    </row>
    <row r="73" spans="1:29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7"/>
    </row>
    <row r="74" spans="1:29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7"/>
    </row>
    <row r="75" spans="1:29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7"/>
    </row>
    <row r="76" spans="1:29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</row>
    <row r="77" spans="1:29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7"/>
    </row>
    <row r="78" spans="1:29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7"/>
    </row>
    <row r="79" spans="1:29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7"/>
    </row>
    <row r="80" spans="1:29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7"/>
    </row>
    <row r="81" spans="1:35" s="25" customFormat="1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O81" s="23"/>
      <c r="P81" s="23"/>
      <c r="Q81" s="23"/>
      <c r="R81" s="23"/>
      <c r="S81" s="23"/>
      <c r="T81" s="23"/>
      <c r="U81" s="23"/>
      <c r="V81" s="23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s="25" customFormat="1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7"/>
      <c r="O82" s="23"/>
      <c r="P82" s="23"/>
      <c r="Q82" s="23"/>
      <c r="R82" s="23"/>
      <c r="S82" s="23"/>
      <c r="T82" s="23"/>
      <c r="U82" s="23"/>
      <c r="V82" s="23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s="25" customFormat="1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7"/>
      <c r="O83" s="23"/>
      <c r="P83" s="23"/>
      <c r="Q83" s="23"/>
      <c r="R83" s="23"/>
      <c r="S83" s="23"/>
      <c r="T83" s="23"/>
      <c r="U83" s="23"/>
      <c r="V83" s="23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s="25" customFormat="1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7"/>
      <c r="O84" s="23"/>
      <c r="P84" s="23"/>
      <c r="Q84" s="23"/>
      <c r="R84" s="23"/>
      <c r="S84" s="23"/>
      <c r="T84" s="23"/>
      <c r="U84" s="23"/>
      <c r="V84" s="23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s="25" customFormat="1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7"/>
      <c r="O85" s="23"/>
      <c r="P85" s="23"/>
      <c r="Q85" s="23"/>
      <c r="R85" s="23"/>
      <c r="S85" s="23"/>
      <c r="T85" s="23"/>
      <c r="U85" s="23"/>
      <c r="V85" s="23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s="25" customFormat="1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O86" s="23"/>
      <c r="P86" s="23"/>
      <c r="Q86" s="23"/>
      <c r="R86" s="23"/>
      <c r="S86" s="23"/>
      <c r="T86" s="23"/>
      <c r="U86" s="23"/>
      <c r="V86" s="23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s="25" customFormat="1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7"/>
      <c r="O87" s="23"/>
      <c r="P87" s="23"/>
      <c r="Q87" s="23"/>
      <c r="R87" s="23"/>
      <c r="S87" s="23"/>
      <c r="T87" s="23"/>
      <c r="U87" s="23"/>
      <c r="V87" s="23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s="25" customFormat="1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7"/>
      <c r="O88" s="23"/>
      <c r="P88" s="23"/>
      <c r="Q88" s="23"/>
      <c r="R88" s="23"/>
      <c r="S88" s="23"/>
      <c r="T88" s="23"/>
      <c r="U88" s="23"/>
      <c r="V88" s="23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s="25" customFormat="1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7"/>
      <c r="O89" s="23"/>
      <c r="P89" s="23"/>
      <c r="Q89" s="23"/>
      <c r="R89" s="23"/>
      <c r="S89" s="23"/>
      <c r="T89" s="23"/>
      <c r="U89" s="23"/>
      <c r="V89" s="23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s="25" customFormat="1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7"/>
      <c r="O90" s="23"/>
      <c r="P90" s="23"/>
      <c r="Q90" s="23"/>
      <c r="R90" s="23"/>
      <c r="S90" s="23"/>
      <c r="T90" s="23"/>
      <c r="U90" s="23"/>
      <c r="V90" s="23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s="25" customFormat="1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O91" s="23"/>
      <c r="P91" s="23"/>
      <c r="Q91" s="23"/>
      <c r="R91" s="23"/>
      <c r="S91" s="23"/>
      <c r="T91" s="23"/>
      <c r="U91" s="23"/>
      <c r="V91" s="23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s="25" customFormat="1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7"/>
      <c r="O92" s="23"/>
      <c r="P92" s="23"/>
      <c r="Q92" s="23"/>
      <c r="R92" s="23"/>
      <c r="S92" s="23"/>
      <c r="T92" s="23"/>
      <c r="U92" s="23"/>
      <c r="V92" s="23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s="25" customFormat="1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7"/>
      <c r="O93" s="23"/>
      <c r="P93" s="23"/>
      <c r="Q93" s="23"/>
      <c r="R93" s="23"/>
      <c r="S93" s="23"/>
      <c r="T93" s="23"/>
      <c r="U93" s="23"/>
      <c r="V93" s="23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s="25" customFormat="1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7"/>
      <c r="O94" s="23"/>
      <c r="P94" s="23"/>
      <c r="Q94" s="23"/>
      <c r="R94" s="23"/>
      <c r="S94" s="23"/>
      <c r="T94" s="23"/>
      <c r="U94" s="23"/>
      <c r="V94" s="23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s="25" customFormat="1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7"/>
      <c r="O95" s="23"/>
      <c r="P95" s="23"/>
      <c r="Q95" s="23"/>
      <c r="R95" s="23"/>
      <c r="S95" s="23"/>
      <c r="T95" s="23"/>
      <c r="U95" s="23"/>
      <c r="V95" s="23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s="25" customFormat="1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O96" s="23"/>
      <c r="P96" s="23"/>
      <c r="Q96" s="23"/>
      <c r="R96" s="23"/>
      <c r="S96" s="23"/>
      <c r="T96" s="23"/>
      <c r="U96" s="23"/>
      <c r="V96" s="23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s="25" customFormat="1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7"/>
      <c r="O97" s="23"/>
      <c r="P97" s="23"/>
      <c r="Q97" s="23"/>
      <c r="R97" s="23"/>
      <c r="S97" s="23"/>
      <c r="T97" s="23"/>
      <c r="U97" s="23"/>
      <c r="V97" s="23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s="25" customFormat="1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7"/>
      <c r="O98" s="23"/>
      <c r="P98" s="23"/>
      <c r="Q98" s="23"/>
      <c r="R98" s="23"/>
      <c r="S98" s="23"/>
      <c r="T98" s="23"/>
      <c r="U98" s="23"/>
      <c r="V98" s="23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s="25" customFormat="1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7"/>
      <c r="O99" s="23"/>
      <c r="P99" s="23"/>
      <c r="Q99" s="23"/>
      <c r="R99" s="23"/>
      <c r="S99" s="23"/>
      <c r="T99" s="23"/>
      <c r="U99" s="23"/>
      <c r="V99" s="23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s="25" customFormat="1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7"/>
      <c r="O100" s="23"/>
      <c r="P100" s="23"/>
      <c r="Q100" s="23"/>
      <c r="R100" s="23"/>
      <c r="S100" s="23"/>
      <c r="T100" s="23"/>
      <c r="U100" s="23"/>
      <c r="V100" s="23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s="25" customFormat="1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O101" s="23"/>
      <c r="P101" s="23"/>
      <c r="Q101" s="23"/>
      <c r="R101" s="23"/>
      <c r="S101" s="23"/>
      <c r="T101" s="23"/>
      <c r="U101" s="23"/>
      <c r="V101" s="23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s="25" customFormat="1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7"/>
      <c r="O102" s="23"/>
      <c r="P102" s="23"/>
      <c r="Q102" s="23"/>
      <c r="R102" s="23"/>
      <c r="S102" s="23"/>
      <c r="T102" s="23"/>
      <c r="U102" s="23"/>
      <c r="V102" s="23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s="25" customFormat="1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7"/>
      <c r="O103" s="23"/>
      <c r="P103" s="23"/>
      <c r="Q103" s="23"/>
      <c r="R103" s="23"/>
      <c r="S103" s="23"/>
      <c r="T103" s="23"/>
      <c r="U103" s="23"/>
      <c r="V103" s="23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s="25" customFormat="1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7"/>
      <c r="O104" s="23"/>
      <c r="P104" s="23"/>
      <c r="Q104" s="23"/>
      <c r="R104" s="23"/>
      <c r="S104" s="23"/>
      <c r="T104" s="23"/>
      <c r="U104" s="23"/>
      <c r="V104" s="23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s="25" customFormat="1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7"/>
      <c r="O105" s="23"/>
      <c r="P105" s="23"/>
      <c r="Q105" s="23"/>
      <c r="R105" s="23"/>
      <c r="S105" s="23"/>
      <c r="T105" s="23"/>
      <c r="U105" s="23"/>
      <c r="V105" s="23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s="25" customFormat="1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O106" s="23"/>
      <c r="P106" s="23"/>
      <c r="Q106" s="23"/>
      <c r="R106" s="23"/>
      <c r="S106" s="23"/>
      <c r="T106" s="23"/>
      <c r="U106" s="23"/>
      <c r="V106" s="23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s="25" customFormat="1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7"/>
      <c r="O107" s="23"/>
      <c r="P107" s="23"/>
      <c r="Q107" s="23"/>
      <c r="R107" s="23"/>
      <c r="S107" s="23"/>
      <c r="T107" s="23"/>
      <c r="U107" s="23"/>
      <c r="V107" s="23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s="25" customFormat="1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7"/>
      <c r="O108" s="23"/>
      <c r="P108" s="23"/>
      <c r="Q108" s="23"/>
      <c r="R108" s="23"/>
      <c r="S108" s="23"/>
      <c r="T108" s="23"/>
      <c r="U108" s="23"/>
      <c r="V108" s="23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s="25" customFormat="1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7"/>
      <c r="O109" s="23"/>
      <c r="P109" s="23"/>
      <c r="Q109" s="23"/>
      <c r="R109" s="23"/>
      <c r="S109" s="23"/>
      <c r="T109" s="23"/>
      <c r="U109" s="23"/>
      <c r="V109" s="23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s="25" customFormat="1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7"/>
      <c r="O110" s="23"/>
      <c r="P110" s="23"/>
      <c r="Q110" s="23"/>
      <c r="R110" s="23"/>
      <c r="S110" s="23"/>
      <c r="T110" s="23"/>
      <c r="U110" s="23"/>
      <c r="V110" s="23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s="25" customFormat="1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O111" s="23"/>
      <c r="P111" s="23"/>
      <c r="Q111" s="23"/>
      <c r="R111" s="23"/>
      <c r="S111" s="23"/>
      <c r="T111" s="23"/>
      <c r="U111" s="23"/>
      <c r="V111" s="23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s="25" customFormat="1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7"/>
      <c r="O112" s="23"/>
      <c r="P112" s="23"/>
      <c r="Q112" s="23"/>
      <c r="R112" s="23"/>
      <c r="S112" s="23"/>
      <c r="T112" s="23"/>
      <c r="U112" s="23"/>
      <c r="V112" s="23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s="25" customFormat="1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7"/>
      <c r="O113" s="23"/>
      <c r="P113" s="23"/>
      <c r="Q113" s="23"/>
      <c r="R113" s="23"/>
      <c r="S113" s="23"/>
      <c r="T113" s="23"/>
      <c r="U113" s="23"/>
      <c r="V113" s="23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s="25" customFormat="1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7"/>
      <c r="O114" s="23"/>
      <c r="P114" s="23"/>
      <c r="Q114" s="23"/>
      <c r="R114" s="23"/>
      <c r="S114" s="23"/>
      <c r="T114" s="23"/>
      <c r="U114" s="23"/>
      <c r="V114" s="23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s="25" customFormat="1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7"/>
      <c r="O115" s="23"/>
      <c r="P115" s="23"/>
      <c r="Q115" s="23"/>
      <c r="R115" s="23"/>
      <c r="S115" s="23"/>
      <c r="T115" s="23"/>
      <c r="U115" s="23"/>
      <c r="V115" s="23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s="25" customFormat="1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7"/>
      <c r="O116" s="23"/>
      <c r="P116" s="23"/>
      <c r="Q116" s="23"/>
      <c r="R116" s="23"/>
      <c r="S116" s="23"/>
      <c r="T116" s="23"/>
      <c r="U116" s="23"/>
      <c r="V116" s="23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s="25" customFormat="1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7"/>
      <c r="O117" s="23"/>
      <c r="P117" s="23"/>
      <c r="Q117" s="23"/>
      <c r="R117" s="23"/>
      <c r="S117" s="23"/>
      <c r="T117" s="23"/>
      <c r="U117" s="23"/>
      <c r="V117" s="23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s="25" customFormat="1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7"/>
      <c r="O118" s="23"/>
      <c r="P118" s="23"/>
      <c r="Q118" s="23"/>
      <c r="R118" s="23"/>
      <c r="S118" s="23"/>
      <c r="T118" s="23"/>
      <c r="U118" s="23"/>
      <c r="V118" s="23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s="25" customFormat="1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7"/>
      <c r="O119" s="23"/>
      <c r="P119" s="23"/>
      <c r="Q119" s="23"/>
      <c r="R119" s="23"/>
      <c r="S119" s="23"/>
      <c r="T119" s="23"/>
      <c r="U119" s="23"/>
      <c r="V119" s="23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s="25" customFormat="1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7"/>
      <c r="O120" s="23"/>
      <c r="P120" s="23"/>
      <c r="Q120" s="23"/>
      <c r="R120" s="23"/>
      <c r="S120" s="23"/>
      <c r="T120" s="23"/>
      <c r="U120" s="23"/>
      <c r="V120" s="23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s="25" customFormat="1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7"/>
      <c r="O121" s="23"/>
      <c r="P121" s="23"/>
      <c r="Q121" s="23"/>
      <c r="R121" s="23"/>
      <c r="S121" s="23"/>
      <c r="T121" s="23"/>
      <c r="U121" s="23"/>
      <c r="V121" s="23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s="25" customFormat="1">
      <c r="A122" s="1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7"/>
      <c r="O122" s="23"/>
      <c r="P122" s="23"/>
      <c r="Q122" s="23"/>
      <c r="R122" s="23"/>
      <c r="S122" s="23"/>
      <c r="T122" s="23"/>
      <c r="U122" s="23"/>
      <c r="V122" s="23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s="25" customFormat="1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7"/>
      <c r="O123" s="23"/>
      <c r="P123" s="23"/>
      <c r="Q123" s="23"/>
      <c r="R123" s="23"/>
      <c r="S123" s="23"/>
      <c r="T123" s="23"/>
      <c r="U123" s="23"/>
      <c r="V123" s="23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s="25" customFormat="1">
      <c r="A124" s="1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7"/>
      <c r="O124" s="23"/>
      <c r="P124" s="23"/>
      <c r="Q124" s="23"/>
      <c r="R124" s="23"/>
      <c r="S124" s="23"/>
      <c r="T124" s="23"/>
      <c r="U124" s="23"/>
      <c r="V124" s="23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s="25" customFormat="1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7"/>
      <c r="O125" s="23"/>
      <c r="P125" s="23"/>
      <c r="Q125" s="23"/>
      <c r="R125" s="23"/>
      <c r="S125" s="23"/>
      <c r="T125" s="23"/>
      <c r="U125" s="23"/>
      <c r="V125" s="23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s="25" customFormat="1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7"/>
      <c r="O126" s="23"/>
      <c r="P126" s="23"/>
      <c r="Q126" s="23"/>
      <c r="R126" s="23"/>
      <c r="S126" s="23"/>
      <c r="T126" s="23"/>
      <c r="U126" s="23"/>
      <c r="V126" s="23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s="25" customFormat="1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7"/>
      <c r="O127" s="23"/>
      <c r="P127" s="23"/>
      <c r="Q127" s="23"/>
      <c r="R127" s="23"/>
      <c r="S127" s="23"/>
      <c r="T127" s="23"/>
      <c r="U127" s="23"/>
      <c r="V127" s="23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s="25" customFormat="1">
      <c r="A128" s="1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7"/>
      <c r="O128" s="23"/>
      <c r="P128" s="23"/>
      <c r="Q128" s="23"/>
      <c r="R128" s="23"/>
      <c r="S128" s="23"/>
      <c r="T128" s="23"/>
      <c r="U128" s="23"/>
      <c r="V128" s="23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s="25" customFormat="1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7"/>
      <c r="O129" s="23"/>
      <c r="P129" s="23"/>
      <c r="Q129" s="23"/>
      <c r="R129" s="23"/>
      <c r="S129" s="23"/>
      <c r="T129" s="23"/>
      <c r="U129" s="23"/>
      <c r="V129" s="23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s="25" customFormat="1">
      <c r="A130" s="1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7"/>
      <c r="O130" s="23"/>
      <c r="P130" s="23"/>
      <c r="Q130" s="23"/>
      <c r="R130" s="23"/>
      <c r="S130" s="23"/>
      <c r="T130" s="23"/>
      <c r="U130" s="23"/>
      <c r="V130" s="23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s="25" customFormat="1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7"/>
      <c r="O131" s="23"/>
      <c r="P131" s="23"/>
      <c r="Q131" s="23"/>
      <c r="R131" s="23"/>
      <c r="S131" s="23"/>
      <c r="T131" s="23"/>
      <c r="U131" s="23"/>
      <c r="V131" s="23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s="25" customFormat="1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7"/>
      <c r="O132" s="23"/>
      <c r="P132" s="23"/>
      <c r="Q132" s="23"/>
      <c r="R132" s="23"/>
      <c r="S132" s="23"/>
      <c r="T132" s="23"/>
      <c r="U132" s="23"/>
      <c r="V132" s="23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s="25" customFormat="1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7"/>
      <c r="O133" s="23"/>
      <c r="P133" s="23"/>
      <c r="Q133" s="23"/>
      <c r="R133" s="23"/>
      <c r="S133" s="23"/>
      <c r="T133" s="23"/>
      <c r="U133" s="23"/>
      <c r="V133" s="23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s="25" customFormat="1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7"/>
      <c r="O134" s="23"/>
      <c r="P134" s="23"/>
      <c r="Q134" s="23"/>
      <c r="R134" s="23"/>
      <c r="S134" s="23"/>
      <c r="T134" s="23"/>
      <c r="U134" s="23"/>
      <c r="V134" s="23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s="25" customFormat="1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7"/>
      <c r="O135" s="23"/>
      <c r="P135" s="23"/>
      <c r="Q135" s="23"/>
      <c r="R135" s="23"/>
      <c r="S135" s="23"/>
      <c r="T135" s="23"/>
      <c r="U135" s="23"/>
      <c r="V135" s="23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s="25" customFormat="1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7"/>
      <c r="O136" s="23"/>
      <c r="P136" s="23"/>
      <c r="Q136" s="23"/>
      <c r="R136" s="23"/>
      <c r="S136" s="23"/>
      <c r="T136" s="23"/>
      <c r="U136" s="23"/>
      <c r="V136" s="23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7"/>
    </row>
    <row r="138" spans="1:35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7"/>
    </row>
    <row r="139" spans="1:35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7"/>
    </row>
    <row r="140" spans="1:35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7"/>
    </row>
    <row r="141" spans="1:35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7"/>
    </row>
    <row r="142" spans="1:35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7"/>
    </row>
    <row r="143" spans="1:35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7"/>
    </row>
    <row r="144" spans="1:35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7"/>
    </row>
    <row r="145" spans="1:13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7"/>
    </row>
    <row r="146" spans="1:13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7"/>
    </row>
    <row r="147" spans="1:13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7"/>
    </row>
    <row r="148" spans="1:13">
      <c r="A148" s="1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7"/>
    </row>
    <row r="149" spans="1:13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7"/>
    </row>
    <row r="150" spans="1:13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7"/>
    </row>
    <row r="151" spans="1:13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7"/>
    </row>
    <row r="152" spans="1:13">
      <c r="A152" s="1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7"/>
    </row>
    <row r="153" spans="1:13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7"/>
    </row>
    <row r="154" spans="1:13">
      <c r="A154" s="1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7"/>
    </row>
  </sheetData>
  <mergeCells count="18">
    <mergeCell ref="A9:N9"/>
    <mergeCell ref="A8:N8"/>
    <mergeCell ref="O65:AB65"/>
    <mergeCell ref="A67:N67"/>
    <mergeCell ref="A4:N4"/>
    <mergeCell ref="A31:N31"/>
    <mergeCell ref="A65:B65"/>
    <mergeCell ref="D65:E65"/>
    <mergeCell ref="K2:N2"/>
    <mergeCell ref="A5:A6"/>
    <mergeCell ref="B5:B6"/>
    <mergeCell ref="C5:C6"/>
    <mergeCell ref="F5:J5"/>
    <mergeCell ref="K5:K6"/>
    <mergeCell ref="L5:L6"/>
    <mergeCell ref="M5:M6"/>
    <mergeCell ref="N5:N6"/>
    <mergeCell ref="D6:E6"/>
  </mergeCells>
  <printOptions horizontalCentered="1"/>
  <pageMargins left="0.39370078740157483" right="0.27559055118110237" top="1.1023622047244095" bottom="0.39370078740157483" header="0.94488188976377963" footer="0.23622047244094491"/>
  <pageSetup paperSize="9" scale="96" orientation="landscape" r:id="rId1"/>
  <headerFooter differentFirst="1" alignWithMargins="0">
    <oddHeader>&amp;C&amp;9&amp;P</oddHeader>
    <oddFooter>&amp;R&amp;9ДУ "ДЦОП із бадмінтону та волейболу пляжного"</oddFooter>
  </headerFooter>
  <rowBreaks count="1" manualBreakCount="1">
    <brk id="19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139"/>
  <sheetViews>
    <sheetView tabSelected="1" view="pageBreakPreview" zoomScale="110" zoomScaleSheetLayoutView="110" workbookViewId="0">
      <selection activeCell="A144" sqref="A144"/>
    </sheetView>
  </sheetViews>
  <sheetFormatPr defaultColWidth="9.140625" defaultRowHeight="12"/>
  <cols>
    <col min="1" max="1" width="34" style="1" customWidth="1"/>
    <col min="2" max="2" width="11.42578125" style="2" customWidth="1"/>
    <col min="3" max="3" width="4.85546875" style="2" customWidth="1"/>
    <col min="4" max="4" width="16.7109375" style="189" customWidth="1"/>
    <col min="5" max="5" width="14.42578125" style="90" customWidth="1"/>
    <col min="6" max="6" width="8.5703125" style="94" customWidth="1"/>
    <col min="7" max="8" width="6.140625" style="94" customWidth="1"/>
    <col min="9" max="9" width="5.42578125" style="94" customWidth="1"/>
    <col min="10" max="10" width="6.85546875" style="94" customWidth="1"/>
    <col min="11" max="11" width="5.42578125" style="94" customWidth="1"/>
    <col min="12" max="12" width="7.28515625" style="94" customWidth="1"/>
    <col min="13" max="13" width="7" style="95" customWidth="1"/>
    <col min="14" max="14" width="10" style="40" customWidth="1"/>
    <col min="15" max="16384" width="9.140625" style="1"/>
  </cols>
  <sheetData>
    <row r="1" spans="1:14" ht="17.25" customHeight="1">
      <c r="B1" s="1"/>
      <c r="C1" s="1"/>
      <c r="D1" s="1"/>
      <c r="E1" s="1"/>
      <c r="F1" s="1"/>
      <c r="G1" s="1"/>
      <c r="H1" s="1"/>
      <c r="I1" s="1"/>
      <c r="J1" s="1"/>
      <c r="K1" s="56" t="s">
        <v>0</v>
      </c>
      <c r="L1" s="56"/>
      <c r="M1" s="101"/>
      <c r="N1" s="57"/>
    </row>
    <row r="2" spans="1:14" ht="51.75" customHeight="1">
      <c r="D2" s="1"/>
      <c r="E2" s="189"/>
      <c r="F2" s="2"/>
      <c r="G2" s="2"/>
      <c r="H2" s="2"/>
      <c r="I2" s="2"/>
      <c r="J2" s="2"/>
      <c r="K2" s="374" t="s">
        <v>161</v>
      </c>
      <c r="L2" s="374"/>
      <c r="M2" s="374"/>
      <c r="N2" s="374"/>
    </row>
    <row r="3" spans="1:14" ht="14.25" customHeight="1">
      <c r="D3" s="1"/>
      <c r="E3" s="189"/>
      <c r="F3" s="2"/>
      <c r="G3" s="2"/>
      <c r="H3" s="2"/>
      <c r="I3" s="2"/>
      <c r="J3" s="2"/>
      <c r="K3" s="4"/>
      <c r="L3" s="4"/>
      <c r="M3" s="102"/>
      <c r="N3" s="4"/>
    </row>
    <row r="4" spans="1:14" s="5" customFormat="1" ht="24.75" customHeight="1" thickBot="1">
      <c r="A4" s="373" t="s">
        <v>162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4" s="9" customFormat="1" ht="24" customHeight="1" thickBot="1">
      <c r="A5" s="380" t="s">
        <v>1</v>
      </c>
      <c r="B5" s="382" t="s">
        <v>2</v>
      </c>
      <c r="C5" s="380" t="s">
        <v>3</v>
      </c>
      <c r="D5" s="191" t="s">
        <v>64</v>
      </c>
      <c r="E5" s="192" t="s">
        <v>5</v>
      </c>
      <c r="F5" s="377" t="s">
        <v>6</v>
      </c>
      <c r="G5" s="384"/>
      <c r="H5" s="384"/>
      <c r="I5" s="384"/>
      <c r="J5" s="378"/>
      <c r="K5" s="394" t="s">
        <v>7</v>
      </c>
      <c r="L5" s="382" t="s">
        <v>8</v>
      </c>
      <c r="M5" s="382" t="s">
        <v>9</v>
      </c>
      <c r="N5" s="382" t="s">
        <v>10</v>
      </c>
    </row>
    <row r="6" spans="1:14" s="9" customFormat="1" ht="24" customHeight="1" thickBot="1">
      <c r="A6" s="381"/>
      <c r="B6" s="383"/>
      <c r="C6" s="381"/>
      <c r="D6" s="377" t="s">
        <v>65</v>
      </c>
      <c r="E6" s="378"/>
      <c r="F6" s="10" t="s">
        <v>12</v>
      </c>
      <c r="G6" s="10" t="s">
        <v>13</v>
      </c>
      <c r="H6" s="190" t="s">
        <v>14</v>
      </c>
      <c r="I6" s="10" t="s">
        <v>15</v>
      </c>
      <c r="J6" s="10" t="s">
        <v>16</v>
      </c>
      <c r="K6" s="395"/>
      <c r="L6" s="383"/>
      <c r="M6" s="383"/>
      <c r="N6" s="383"/>
    </row>
    <row r="7" spans="1:14" s="35" customFormat="1" ht="9" customHeight="1">
      <c r="A7" s="31"/>
      <c r="B7" s="32"/>
      <c r="C7" s="32"/>
      <c r="D7" s="33"/>
      <c r="E7" s="91"/>
      <c r="F7" s="92"/>
      <c r="G7" s="92"/>
      <c r="H7" s="91"/>
      <c r="I7" s="92"/>
      <c r="J7" s="91"/>
      <c r="K7" s="91"/>
      <c r="L7" s="91"/>
      <c r="M7" s="93"/>
      <c r="N7" s="34"/>
    </row>
    <row r="8" spans="1:14" s="36" customFormat="1" ht="29.25" customHeight="1">
      <c r="A8" s="416" t="s">
        <v>23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</row>
    <row r="9" spans="1:14" s="37" customFormat="1" ht="17.25" customHeight="1">
      <c r="A9" s="417" t="s">
        <v>24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</row>
    <row r="10" spans="1:14" s="144" customFormat="1" ht="24" customHeight="1">
      <c r="A10" s="418" t="s">
        <v>25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</row>
    <row r="11" spans="1:14" ht="29.25" customHeight="1">
      <c r="A11" s="451" t="s">
        <v>85</v>
      </c>
      <c r="B11" s="193" t="s">
        <v>244</v>
      </c>
      <c r="C11" s="139">
        <v>4</v>
      </c>
      <c r="D11" s="139" t="s">
        <v>148</v>
      </c>
      <c r="E11" s="143" t="s">
        <v>84</v>
      </c>
      <c r="F11" s="136">
        <v>3</v>
      </c>
      <c r="G11" s="136">
        <v>0</v>
      </c>
      <c r="H11" s="136">
        <v>0</v>
      </c>
      <c r="I11" s="136">
        <v>0</v>
      </c>
      <c r="J11" s="136">
        <f>F11+G11+H11+I11</f>
        <v>3</v>
      </c>
      <c r="K11" s="136" t="s">
        <v>86</v>
      </c>
      <c r="L11" s="136">
        <v>3401220</v>
      </c>
      <c r="M11" s="136">
        <f>J11*C11</f>
        <v>12</v>
      </c>
      <c r="N11" s="452"/>
    </row>
    <row r="12" spans="1:14" ht="25.5" customHeight="1">
      <c r="A12" s="142" t="s">
        <v>83</v>
      </c>
      <c r="B12" s="193" t="s">
        <v>245</v>
      </c>
      <c r="C12" s="429">
        <v>15</v>
      </c>
      <c r="D12" s="139" t="s">
        <v>246</v>
      </c>
      <c r="E12" s="430" t="s">
        <v>84</v>
      </c>
      <c r="F12" s="431">
        <v>6</v>
      </c>
      <c r="G12" s="431">
        <v>0</v>
      </c>
      <c r="H12" s="431">
        <v>0</v>
      </c>
      <c r="I12" s="431">
        <v>0</v>
      </c>
      <c r="J12" s="136">
        <f>F12+G12+H12+I12</f>
        <v>6</v>
      </c>
      <c r="K12" s="431"/>
      <c r="L12" s="136">
        <v>3401220</v>
      </c>
      <c r="M12" s="136">
        <f>J12*C12</f>
        <v>90</v>
      </c>
      <c r="N12" s="452"/>
    </row>
    <row r="13" spans="1:14" s="432" customFormat="1" ht="28.9" customHeight="1">
      <c r="A13" s="142" t="s">
        <v>87</v>
      </c>
      <c r="B13" s="193" t="s">
        <v>247</v>
      </c>
      <c r="C13" s="139">
        <v>15</v>
      </c>
      <c r="D13" s="139" t="s">
        <v>246</v>
      </c>
      <c r="E13" s="143" t="s">
        <v>84</v>
      </c>
      <c r="F13" s="136">
        <v>6</v>
      </c>
      <c r="G13" s="136">
        <v>0</v>
      </c>
      <c r="H13" s="136">
        <v>0</v>
      </c>
      <c r="I13" s="136">
        <v>0</v>
      </c>
      <c r="J13" s="136">
        <f t="shared" ref="J13:J14" si="0">F13+G13+H13+I13</f>
        <v>6</v>
      </c>
      <c r="K13" s="136"/>
      <c r="L13" s="136">
        <v>3401220</v>
      </c>
      <c r="M13" s="136">
        <f t="shared" ref="M13:M14" si="1">J13*C13</f>
        <v>90</v>
      </c>
      <c r="N13" s="452"/>
    </row>
    <row r="14" spans="1:14" ht="27" customHeight="1">
      <c r="A14" s="142" t="s">
        <v>248</v>
      </c>
      <c r="B14" s="193" t="s">
        <v>249</v>
      </c>
      <c r="C14" s="139">
        <v>4</v>
      </c>
      <c r="D14" s="139" t="s">
        <v>148</v>
      </c>
      <c r="E14" s="143" t="s">
        <v>84</v>
      </c>
      <c r="F14" s="136">
        <v>2</v>
      </c>
      <c r="G14" s="136">
        <v>0</v>
      </c>
      <c r="H14" s="136">
        <v>0</v>
      </c>
      <c r="I14" s="136">
        <v>0</v>
      </c>
      <c r="J14" s="136">
        <f t="shared" si="0"/>
        <v>2</v>
      </c>
      <c r="K14" s="136" t="s">
        <v>86</v>
      </c>
      <c r="L14" s="136">
        <v>3401220</v>
      </c>
      <c r="M14" s="136">
        <f t="shared" si="1"/>
        <v>8</v>
      </c>
      <c r="N14" s="452"/>
    </row>
    <row r="15" spans="1:14" ht="31.15" customHeight="1">
      <c r="A15" s="142" t="s">
        <v>88</v>
      </c>
      <c r="B15" s="193" t="s">
        <v>250</v>
      </c>
      <c r="C15" s="139">
        <v>15</v>
      </c>
      <c r="D15" s="139" t="s">
        <v>251</v>
      </c>
      <c r="E15" s="143" t="s">
        <v>84</v>
      </c>
      <c r="F15" s="136">
        <v>6</v>
      </c>
      <c r="G15" s="136">
        <v>0</v>
      </c>
      <c r="H15" s="136">
        <v>0</v>
      </c>
      <c r="I15" s="136">
        <v>0</v>
      </c>
      <c r="J15" s="136">
        <f>F15+G15+H15+I15</f>
        <v>6</v>
      </c>
      <c r="K15" s="136"/>
      <c r="L15" s="136">
        <v>3401220</v>
      </c>
      <c r="M15" s="136">
        <f>J15*C15</f>
        <v>90</v>
      </c>
      <c r="N15" s="452"/>
    </row>
    <row r="16" spans="1:14" ht="27" customHeight="1">
      <c r="A16" s="142" t="s">
        <v>95</v>
      </c>
      <c r="B16" s="193" t="s">
        <v>252</v>
      </c>
      <c r="C16" s="139">
        <v>4</v>
      </c>
      <c r="D16" s="139" t="s">
        <v>148</v>
      </c>
      <c r="E16" s="143" t="s">
        <v>84</v>
      </c>
      <c r="F16" s="136">
        <v>4</v>
      </c>
      <c r="G16" s="136">
        <v>0</v>
      </c>
      <c r="H16" s="136">
        <v>0</v>
      </c>
      <c r="I16" s="136">
        <v>0</v>
      </c>
      <c r="J16" s="136">
        <f>F16+G16+H16+I16</f>
        <v>4</v>
      </c>
      <c r="K16" s="136" t="s">
        <v>86</v>
      </c>
      <c r="L16" s="136">
        <v>3401220</v>
      </c>
      <c r="M16" s="136">
        <f>J16*C16</f>
        <v>16</v>
      </c>
      <c r="N16" s="452"/>
    </row>
    <row r="17" spans="1:14" s="432" customFormat="1" ht="53.25" customHeight="1">
      <c r="A17" s="142" t="s">
        <v>796</v>
      </c>
      <c r="B17" s="193" t="s">
        <v>254</v>
      </c>
      <c r="C17" s="139">
        <v>4</v>
      </c>
      <c r="D17" s="139" t="s">
        <v>89</v>
      </c>
      <c r="E17" s="143" t="s">
        <v>84</v>
      </c>
      <c r="F17" s="136">
        <v>2</v>
      </c>
      <c r="G17" s="136">
        <v>0</v>
      </c>
      <c r="H17" s="136">
        <v>0</v>
      </c>
      <c r="I17" s="136">
        <v>0</v>
      </c>
      <c r="J17" s="136">
        <f>F17</f>
        <v>2</v>
      </c>
      <c r="K17" s="136" t="s">
        <v>86</v>
      </c>
      <c r="L17" s="136">
        <v>3401220</v>
      </c>
      <c r="M17" s="136">
        <f>J17*C17</f>
        <v>8</v>
      </c>
      <c r="N17" s="452"/>
    </row>
    <row r="18" spans="1:14" ht="29.25" customHeight="1">
      <c r="A18" s="453" t="s">
        <v>87</v>
      </c>
      <c r="B18" s="193" t="s">
        <v>255</v>
      </c>
      <c r="C18" s="433">
        <v>15</v>
      </c>
      <c r="D18" s="433" t="s">
        <v>251</v>
      </c>
      <c r="E18" s="434" t="s">
        <v>84</v>
      </c>
      <c r="F18" s="435">
        <v>6</v>
      </c>
      <c r="G18" s="435">
        <v>0</v>
      </c>
      <c r="H18" s="435">
        <v>0</v>
      </c>
      <c r="I18" s="435">
        <v>0</v>
      </c>
      <c r="J18" s="435">
        <f t="shared" ref="J18:J19" si="2">F18+G18+H18+I18</f>
        <v>6</v>
      </c>
      <c r="K18" s="435"/>
      <c r="L18" s="435">
        <v>3401220</v>
      </c>
      <c r="M18" s="435">
        <f t="shared" ref="M18:M19" si="3">J18*C18</f>
        <v>90</v>
      </c>
      <c r="N18" s="454"/>
    </row>
    <row r="19" spans="1:14" ht="29.25" customHeight="1">
      <c r="A19" s="142" t="s">
        <v>92</v>
      </c>
      <c r="B19" s="193" t="s">
        <v>256</v>
      </c>
      <c r="C19" s="139">
        <v>4</v>
      </c>
      <c r="D19" s="139" t="s">
        <v>148</v>
      </c>
      <c r="E19" s="143" t="s">
        <v>84</v>
      </c>
      <c r="F19" s="136">
        <v>4</v>
      </c>
      <c r="G19" s="136">
        <v>0</v>
      </c>
      <c r="H19" s="136">
        <v>0</v>
      </c>
      <c r="I19" s="136">
        <v>0</v>
      </c>
      <c r="J19" s="136">
        <f t="shared" si="2"/>
        <v>4</v>
      </c>
      <c r="K19" s="136" t="s">
        <v>72</v>
      </c>
      <c r="L19" s="136">
        <v>3401220</v>
      </c>
      <c r="M19" s="136">
        <f t="shared" si="3"/>
        <v>16</v>
      </c>
      <c r="N19" s="452"/>
    </row>
    <row r="20" spans="1:14" s="432" customFormat="1" ht="19.5" customHeight="1" thickBot="1">
      <c r="A20" s="455" t="s">
        <v>26</v>
      </c>
      <c r="B20" s="436"/>
      <c r="C20" s="437"/>
      <c r="D20" s="438" t="s">
        <v>797</v>
      </c>
      <c r="E20" s="437"/>
      <c r="F20" s="437"/>
      <c r="G20" s="437"/>
      <c r="H20" s="437"/>
      <c r="I20" s="437"/>
      <c r="J20" s="437"/>
      <c r="K20" s="437"/>
      <c r="L20" s="437"/>
      <c r="M20" s="437"/>
      <c r="N20" s="456"/>
    </row>
    <row r="21" spans="1:14" ht="24" customHeight="1">
      <c r="A21" s="428" t="s">
        <v>49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8"/>
    </row>
    <row r="22" spans="1:14" ht="30.6" customHeight="1">
      <c r="A22" s="451" t="s">
        <v>90</v>
      </c>
      <c r="B22" s="193" t="s">
        <v>257</v>
      </c>
      <c r="C22" s="139">
        <v>3</v>
      </c>
      <c r="D22" s="139" t="s">
        <v>148</v>
      </c>
      <c r="E22" s="143" t="s">
        <v>84</v>
      </c>
      <c r="F22" s="136">
        <v>5</v>
      </c>
      <c r="G22" s="136">
        <v>0</v>
      </c>
      <c r="H22" s="136">
        <v>0</v>
      </c>
      <c r="I22" s="136">
        <v>0</v>
      </c>
      <c r="J22" s="136">
        <f>F22+G22+H22+I22</f>
        <v>5</v>
      </c>
      <c r="K22" s="136" t="s">
        <v>72</v>
      </c>
      <c r="L22" s="136">
        <v>3401220</v>
      </c>
      <c r="M22" s="136">
        <f t="shared" ref="M22:M28" si="4">J22*C22</f>
        <v>15</v>
      </c>
      <c r="N22" s="452"/>
    </row>
    <row r="23" spans="1:14" s="432" customFormat="1" ht="28.15" customHeight="1">
      <c r="A23" s="142" t="s">
        <v>83</v>
      </c>
      <c r="B23" s="193" t="s">
        <v>258</v>
      </c>
      <c r="C23" s="139">
        <v>15</v>
      </c>
      <c r="D23" s="139" t="s">
        <v>259</v>
      </c>
      <c r="E23" s="143" t="s">
        <v>84</v>
      </c>
      <c r="F23" s="136">
        <v>13</v>
      </c>
      <c r="G23" s="136">
        <v>0</v>
      </c>
      <c r="H23" s="136">
        <v>0</v>
      </c>
      <c r="I23" s="136">
        <v>0</v>
      </c>
      <c r="J23" s="136">
        <f>F23+G23+H23+I23</f>
        <v>13</v>
      </c>
      <c r="K23" s="136"/>
      <c r="L23" s="136">
        <v>3401220</v>
      </c>
      <c r="M23" s="136">
        <f>J23*C23</f>
        <v>195</v>
      </c>
      <c r="N23" s="452"/>
    </row>
    <row r="24" spans="1:14" s="439" customFormat="1" ht="29.25" customHeight="1">
      <c r="A24" s="142" t="s">
        <v>91</v>
      </c>
      <c r="B24" s="193" t="s">
        <v>260</v>
      </c>
      <c r="C24" s="139">
        <v>3</v>
      </c>
      <c r="D24" s="139" t="s">
        <v>148</v>
      </c>
      <c r="E24" s="143" t="s">
        <v>84</v>
      </c>
      <c r="F24" s="136">
        <v>4</v>
      </c>
      <c r="G24" s="136">
        <v>0</v>
      </c>
      <c r="H24" s="136">
        <v>0</v>
      </c>
      <c r="I24" s="136">
        <v>0</v>
      </c>
      <c r="J24" s="136">
        <f t="shared" ref="J24" si="5">F24+G24+H24+I24</f>
        <v>4</v>
      </c>
      <c r="K24" s="136" t="s">
        <v>72</v>
      </c>
      <c r="L24" s="136">
        <v>3401220</v>
      </c>
      <c r="M24" s="136">
        <f t="shared" si="4"/>
        <v>12</v>
      </c>
      <c r="N24" s="452"/>
    </row>
    <row r="25" spans="1:14" s="432" customFormat="1" ht="27" customHeight="1">
      <c r="A25" s="142" t="s">
        <v>83</v>
      </c>
      <c r="B25" s="193" t="s">
        <v>261</v>
      </c>
      <c r="C25" s="139">
        <v>15</v>
      </c>
      <c r="D25" s="139" t="s">
        <v>259</v>
      </c>
      <c r="E25" s="143" t="s">
        <v>84</v>
      </c>
      <c r="F25" s="136">
        <v>13</v>
      </c>
      <c r="G25" s="136">
        <v>0</v>
      </c>
      <c r="H25" s="136">
        <v>0</v>
      </c>
      <c r="I25" s="136">
        <v>0</v>
      </c>
      <c r="J25" s="136">
        <f>F25+G25+H25+I25</f>
        <v>13</v>
      </c>
      <c r="K25" s="136"/>
      <c r="L25" s="136">
        <v>3401220</v>
      </c>
      <c r="M25" s="136">
        <f>J25*C25</f>
        <v>195</v>
      </c>
      <c r="N25" s="452"/>
    </row>
    <row r="26" spans="1:14" s="432" customFormat="1" ht="29.25" customHeight="1">
      <c r="A26" s="142" t="s">
        <v>262</v>
      </c>
      <c r="B26" s="193" t="s">
        <v>263</v>
      </c>
      <c r="C26" s="139">
        <v>3</v>
      </c>
      <c r="D26" s="139" t="s">
        <v>89</v>
      </c>
      <c r="E26" s="143" t="s">
        <v>84</v>
      </c>
      <c r="F26" s="136">
        <v>4</v>
      </c>
      <c r="G26" s="136">
        <v>0</v>
      </c>
      <c r="H26" s="136">
        <v>0</v>
      </c>
      <c r="I26" s="136">
        <v>0</v>
      </c>
      <c r="J26" s="136">
        <f>F26+G26+H26+I26</f>
        <v>4</v>
      </c>
      <c r="K26" s="136" t="s">
        <v>72</v>
      </c>
      <c r="L26" s="136">
        <v>3401220</v>
      </c>
      <c r="M26" s="136">
        <f t="shared" si="4"/>
        <v>12</v>
      </c>
      <c r="N26" s="452"/>
    </row>
    <row r="27" spans="1:14" s="432" customFormat="1" ht="28.5" customHeight="1">
      <c r="A27" s="142" t="s">
        <v>83</v>
      </c>
      <c r="B27" s="193" t="s">
        <v>264</v>
      </c>
      <c r="C27" s="139">
        <v>15</v>
      </c>
      <c r="D27" s="139" t="s">
        <v>259</v>
      </c>
      <c r="E27" s="143" t="s">
        <v>84</v>
      </c>
      <c r="F27" s="136">
        <v>13</v>
      </c>
      <c r="G27" s="136">
        <v>0</v>
      </c>
      <c r="H27" s="136">
        <v>0</v>
      </c>
      <c r="I27" s="136">
        <v>0</v>
      </c>
      <c r="J27" s="136">
        <f>F27+G27+H27+I27</f>
        <v>13</v>
      </c>
      <c r="K27" s="136"/>
      <c r="L27" s="136">
        <v>3401220</v>
      </c>
      <c r="M27" s="136">
        <f t="shared" si="4"/>
        <v>195</v>
      </c>
      <c r="N27" s="452"/>
    </row>
    <row r="28" spans="1:14" s="432" customFormat="1" ht="31.15" customHeight="1">
      <c r="A28" s="142" t="s">
        <v>92</v>
      </c>
      <c r="B28" s="193" t="s">
        <v>265</v>
      </c>
      <c r="C28" s="139">
        <v>3</v>
      </c>
      <c r="D28" s="139" t="s">
        <v>148</v>
      </c>
      <c r="E28" s="143" t="s">
        <v>84</v>
      </c>
      <c r="F28" s="136">
        <v>7</v>
      </c>
      <c r="G28" s="136">
        <v>0</v>
      </c>
      <c r="H28" s="136">
        <v>0</v>
      </c>
      <c r="I28" s="136">
        <v>0</v>
      </c>
      <c r="J28" s="136">
        <f>F28+G28+H28+I28</f>
        <v>7</v>
      </c>
      <c r="K28" s="136" t="s">
        <v>79</v>
      </c>
      <c r="L28" s="136">
        <v>3401220</v>
      </c>
      <c r="M28" s="136">
        <f t="shared" si="4"/>
        <v>21</v>
      </c>
      <c r="N28" s="452"/>
    </row>
    <row r="29" spans="1:14" s="432" customFormat="1" ht="27" customHeight="1">
      <c r="A29" s="451" t="s">
        <v>93</v>
      </c>
      <c r="B29" s="193" t="s">
        <v>266</v>
      </c>
      <c r="C29" s="139">
        <v>3</v>
      </c>
      <c r="D29" s="139" t="s">
        <v>89</v>
      </c>
      <c r="E29" s="143" t="s">
        <v>84</v>
      </c>
      <c r="F29" s="136">
        <v>4</v>
      </c>
      <c r="G29" s="136">
        <v>0</v>
      </c>
      <c r="H29" s="136">
        <v>0</v>
      </c>
      <c r="I29" s="136">
        <v>0</v>
      </c>
      <c r="J29" s="136">
        <f>SUM(F29)</f>
        <v>4</v>
      </c>
      <c r="K29" s="136" t="s">
        <v>86</v>
      </c>
      <c r="L29" s="136">
        <v>3401220</v>
      </c>
      <c r="M29" s="136">
        <f>F29*C29</f>
        <v>12</v>
      </c>
      <c r="N29" s="452"/>
    </row>
    <row r="30" spans="1:14" s="432" customFormat="1" ht="27.75" customHeight="1">
      <c r="A30" s="142" t="s">
        <v>83</v>
      </c>
      <c r="B30" s="193" t="s">
        <v>267</v>
      </c>
      <c r="C30" s="139">
        <v>15</v>
      </c>
      <c r="D30" s="139" t="s">
        <v>259</v>
      </c>
      <c r="E30" s="143" t="s">
        <v>84</v>
      </c>
      <c r="F30" s="136">
        <v>13</v>
      </c>
      <c r="G30" s="136">
        <v>0</v>
      </c>
      <c r="H30" s="136">
        <v>0</v>
      </c>
      <c r="I30" s="136">
        <v>0</v>
      </c>
      <c r="J30" s="136">
        <f t="shared" ref="J30" si="6">F30+G30+H30+I30</f>
        <v>13</v>
      </c>
      <c r="K30" s="136"/>
      <c r="L30" s="136">
        <v>3401220</v>
      </c>
      <c r="M30" s="136">
        <f t="shared" ref="M30" si="7">J30*C30</f>
        <v>195</v>
      </c>
      <c r="N30" s="452"/>
    </row>
    <row r="31" spans="1:14" s="432" customFormat="1" ht="27.75" customHeight="1">
      <c r="A31" s="142" t="s">
        <v>83</v>
      </c>
      <c r="B31" s="193" t="s">
        <v>268</v>
      </c>
      <c r="C31" s="139">
        <v>15</v>
      </c>
      <c r="D31" s="139" t="s">
        <v>259</v>
      </c>
      <c r="E31" s="143" t="s">
        <v>84</v>
      </c>
      <c r="F31" s="136">
        <v>13</v>
      </c>
      <c r="G31" s="136">
        <v>0</v>
      </c>
      <c r="H31" s="136">
        <v>0</v>
      </c>
      <c r="I31" s="136">
        <v>0</v>
      </c>
      <c r="J31" s="136">
        <f>F31+G31+H31+I31</f>
        <v>13</v>
      </c>
      <c r="K31" s="136"/>
      <c r="L31" s="136">
        <v>3401220</v>
      </c>
      <c r="M31" s="136">
        <f>J31*C31</f>
        <v>195</v>
      </c>
      <c r="N31" s="452"/>
    </row>
    <row r="32" spans="1:14" ht="26.45" customHeight="1">
      <c r="A32" s="142" t="s">
        <v>94</v>
      </c>
      <c r="B32" s="193" t="s">
        <v>269</v>
      </c>
      <c r="C32" s="139">
        <v>3</v>
      </c>
      <c r="D32" s="139" t="s">
        <v>148</v>
      </c>
      <c r="E32" s="143" t="s">
        <v>84</v>
      </c>
      <c r="F32" s="136">
        <v>8</v>
      </c>
      <c r="G32" s="136">
        <v>0</v>
      </c>
      <c r="H32" s="136">
        <v>0</v>
      </c>
      <c r="I32" s="136">
        <v>0</v>
      </c>
      <c r="J32" s="136">
        <f t="shared" ref="J32" si="8">F32+G32+H32+I32</f>
        <v>8</v>
      </c>
      <c r="K32" s="136" t="s">
        <v>72</v>
      </c>
      <c r="L32" s="136">
        <v>3401220</v>
      </c>
      <c r="M32" s="136">
        <f t="shared" ref="M32" si="9">J32*C32</f>
        <v>24</v>
      </c>
      <c r="N32" s="452"/>
    </row>
    <row r="33" spans="1:14" s="432" customFormat="1" ht="20.25" customHeight="1" thickBot="1">
      <c r="A33" s="455" t="s">
        <v>50</v>
      </c>
      <c r="B33" s="436"/>
      <c r="C33" s="437"/>
      <c r="D33" s="438" t="s">
        <v>270</v>
      </c>
      <c r="E33" s="437"/>
      <c r="F33" s="437"/>
      <c r="G33" s="437"/>
      <c r="H33" s="437"/>
      <c r="I33" s="437"/>
      <c r="J33" s="437"/>
      <c r="K33" s="437"/>
      <c r="L33" s="437"/>
      <c r="M33" s="437"/>
      <c r="N33" s="456"/>
    </row>
    <row r="34" spans="1:14" s="432" customFormat="1" ht="24" customHeight="1">
      <c r="A34" s="440" t="s">
        <v>27</v>
      </c>
      <c r="B34" s="440"/>
      <c r="C34" s="440"/>
      <c r="D34" s="440"/>
      <c r="E34" s="440"/>
      <c r="F34" s="440"/>
      <c r="G34" s="440"/>
      <c r="H34" s="440"/>
      <c r="I34" s="440"/>
      <c r="J34" s="440"/>
      <c r="K34" s="440"/>
      <c r="L34" s="440"/>
      <c r="M34" s="440"/>
      <c r="N34" s="440"/>
    </row>
    <row r="35" spans="1:14" s="432" customFormat="1" ht="24" customHeight="1">
      <c r="A35" s="142" t="s">
        <v>83</v>
      </c>
      <c r="B35" s="193" t="s">
        <v>271</v>
      </c>
      <c r="C35" s="139">
        <v>15</v>
      </c>
      <c r="D35" s="139" t="s">
        <v>272</v>
      </c>
      <c r="E35" s="143" t="s">
        <v>84</v>
      </c>
      <c r="F35" s="136">
        <v>5</v>
      </c>
      <c r="G35" s="136">
        <v>0</v>
      </c>
      <c r="H35" s="136">
        <v>0</v>
      </c>
      <c r="I35" s="136">
        <v>0</v>
      </c>
      <c r="J35" s="136">
        <f t="shared" ref="J35:J40" si="10">F35+G35+H35+I35</f>
        <v>5</v>
      </c>
      <c r="K35" s="136"/>
      <c r="L35" s="136">
        <v>3401220</v>
      </c>
      <c r="M35" s="136">
        <f t="shared" ref="M35:M40" si="11">J35*C35</f>
        <v>75</v>
      </c>
      <c r="N35" s="452"/>
    </row>
    <row r="36" spans="1:14" s="439" customFormat="1" ht="27.6" customHeight="1">
      <c r="A36" s="142" t="s">
        <v>98</v>
      </c>
      <c r="B36" s="193" t="s">
        <v>798</v>
      </c>
      <c r="C36" s="139">
        <v>5</v>
      </c>
      <c r="D36" s="139" t="s">
        <v>97</v>
      </c>
      <c r="E36" s="143" t="s">
        <v>84</v>
      </c>
      <c r="F36" s="136">
        <v>2</v>
      </c>
      <c r="G36" s="136">
        <v>0</v>
      </c>
      <c r="H36" s="136">
        <v>0</v>
      </c>
      <c r="I36" s="136">
        <v>0</v>
      </c>
      <c r="J36" s="136">
        <f>F36+G36+H36+I36</f>
        <v>2</v>
      </c>
      <c r="K36" s="136" t="s">
        <v>79</v>
      </c>
      <c r="L36" s="136">
        <v>3401220</v>
      </c>
      <c r="M36" s="136">
        <f>J36*C36</f>
        <v>10</v>
      </c>
      <c r="N36" s="452"/>
    </row>
    <row r="37" spans="1:14" s="439" customFormat="1" ht="25.5">
      <c r="A37" s="142" t="s">
        <v>83</v>
      </c>
      <c r="B37" s="193" t="s">
        <v>273</v>
      </c>
      <c r="C37" s="139">
        <v>15</v>
      </c>
      <c r="D37" s="139" t="s">
        <v>272</v>
      </c>
      <c r="E37" s="143" t="s">
        <v>84</v>
      </c>
      <c r="F37" s="136">
        <v>5</v>
      </c>
      <c r="G37" s="136">
        <v>0</v>
      </c>
      <c r="H37" s="136">
        <v>0</v>
      </c>
      <c r="I37" s="136">
        <v>0</v>
      </c>
      <c r="J37" s="136">
        <f t="shared" si="10"/>
        <v>5</v>
      </c>
      <c r="K37" s="136"/>
      <c r="L37" s="136">
        <v>3401220</v>
      </c>
      <c r="M37" s="136">
        <f t="shared" si="11"/>
        <v>75</v>
      </c>
      <c r="N37" s="452"/>
    </row>
    <row r="38" spans="1:14" s="432" customFormat="1" ht="27" customHeight="1">
      <c r="A38" s="142" t="s">
        <v>83</v>
      </c>
      <c r="B38" s="193" t="s">
        <v>274</v>
      </c>
      <c r="C38" s="139">
        <v>15</v>
      </c>
      <c r="D38" s="139" t="s">
        <v>272</v>
      </c>
      <c r="E38" s="143" t="s">
        <v>84</v>
      </c>
      <c r="F38" s="136">
        <v>5</v>
      </c>
      <c r="G38" s="136">
        <v>0</v>
      </c>
      <c r="H38" s="136">
        <v>0</v>
      </c>
      <c r="I38" s="136">
        <v>0</v>
      </c>
      <c r="J38" s="136">
        <f t="shared" si="10"/>
        <v>5</v>
      </c>
      <c r="K38" s="136"/>
      <c r="L38" s="136">
        <v>3401220</v>
      </c>
      <c r="M38" s="136">
        <f t="shared" si="11"/>
        <v>75</v>
      </c>
      <c r="N38" s="452"/>
    </row>
    <row r="39" spans="1:14" s="432" customFormat="1" ht="28.5" customHeight="1">
      <c r="A39" s="142" t="s">
        <v>799</v>
      </c>
      <c r="B39" s="193" t="s">
        <v>800</v>
      </c>
      <c r="C39" s="139">
        <v>5</v>
      </c>
      <c r="D39" s="139" t="s">
        <v>148</v>
      </c>
      <c r="E39" s="143" t="s">
        <v>84</v>
      </c>
      <c r="F39" s="136">
        <v>2</v>
      </c>
      <c r="G39" s="136">
        <v>0</v>
      </c>
      <c r="H39" s="136">
        <v>0</v>
      </c>
      <c r="I39" s="136">
        <v>0</v>
      </c>
      <c r="J39" s="136">
        <f t="shared" si="10"/>
        <v>2</v>
      </c>
      <c r="K39" s="136" t="s">
        <v>79</v>
      </c>
      <c r="L39" s="136">
        <v>3401220</v>
      </c>
      <c r="M39" s="136">
        <f t="shared" si="11"/>
        <v>10</v>
      </c>
      <c r="N39" s="452"/>
    </row>
    <row r="40" spans="1:14" s="439" customFormat="1" ht="27" customHeight="1">
      <c r="A40" s="142" t="s">
        <v>83</v>
      </c>
      <c r="B40" s="193" t="s">
        <v>253</v>
      </c>
      <c r="C40" s="139">
        <v>15</v>
      </c>
      <c r="D40" s="139" t="s">
        <v>275</v>
      </c>
      <c r="E40" s="143" t="s">
        <v>84</v>
      </c>
      <c r="F40" s="136">
        <v>8</v>
      </c>
      <c r="G40" s="136">
        <v>0</v>
      </c>
      <c r="H40" s="136">
        <v>0</v>
      </c>
      <c r="I40" s="136">
        <v>0</v>
      </c>
      <c r="J40" s="136">
        <f t="shared" si="10"/>
        <v>8</v>
      </c>
      <c r="K40" s="136"/>
      <c r="L40" s="136">
        <v>3401220</v>
      </c>
      <c r="M40" s="136">
        <f t="shared" si="11"/>
        <v>120</v>
      </c>
      <c r="N40" s="452"/>
    </row>
    <row r="41" spans="1:14" s="441" customFormat="1" ht="27.75" customHeight="1">
      <c r="A41" s="142" t="s">
        <v>95</v>
      </c>
      <c r="B41" s="193" t="s">
        <v>801</v>
      </c>
      <c r="C41" s="139">
        <v>5</v>
      </c>
      <c r="D41" s="139" t="s">
        <v>148</v>
      </c>
      <c r="E41" s="143" t="s">
        <v>84</v>
      </c>
      <c r="F41" s="136">
        <v>2</v>
      </c>
      <c r="G41" s="136">
        <v>0</v>
      </c>
      <c r="H41" s="136">
        <v>0</v>
      </c>
      <c r="I41" s="136">
        <v>0</v>
      </c>
      <c r="J41" s="136">
        <f>F41+G41+H41+I41</f>
        <v>2</v>
      </c>
      <c r="K41" s="136" t="s">
        <v>72</v>
      </c>
      <c r="L41" s="136">
        <v>3401220</v>
      </c>
      <c r="M41" s="136">
        <f>J41*C41</f>
        <v>10</v>
      </c>
      <c r="N41" s="452"/>
    </row>
    <row r="42" spans="1:14" ht="25.9" customHeight="1">
      <c r="A42" s="142" t="s">
        <v>83</v>
      </c>
      <c r="B42" s="193" t="s">
        <v>276</v>
      </c>
      <c r="C42" s="139">
        <v>15</v>
      </c>
      <c r="D42" s="139" t="s">
        <v>272</v>
      </c>
      <c r="E42" s="143" t="s">
        <v>84</v>
      </c>
      <c r="F42" s="136">
        <v>8</v>
      </c>
      <c r="G42" s="136">
        <v>0</v>
      </c>
      <c r="H42" s="136">
        <v>0</v>
      </c>
      <c r="I42" s="136">
        <v>0</v>
      </c>
      <c r="J42" s="136">
        <f>F42+G42+H42+I42</f>
        <v>8</v>
      </c>
      <c r="K42" s="136"/>
      <c r="L42" s="136">
        <v>3401220</v>
      </c>
      <c r="M42" s="136">
        <f>J42*C42</f>
        <v>120</v>
      </c>
      <c r="N42" s="452"/>
    </row>
    <row r="43" spans="1:14" s="432" customFormat="1" ht="21" customHeight="1" thickBot="1">
      <c r="A43" s="455" t="s">
        <v>28</v>
      </c>
      <c r="B43" s="436"/>
      <c r="C43" s="437"/>
      <c r="D43" s="438" t="s">
        <v>802</v>
      </c>
      <c r="E43" s="437"/>
      <c r="F43" s="437"/>
      <c r="G43" s="437"/>
      <c r="H43" s="437"/>
      <c r="I43" s="437"/>
      <c r="J43" s="437"/>
      <c r="K43" s="437"/>
      <c r="L43" s="437"/>
      <c r="M43" s="437"/>
      <c r="N43" s="456"/>
    </row>
    <row r="44" spans="1:14" s="432" customFormat="1" ht="21" customHeight="1">
      <c r="A44" s="440" t="s">
        <v>29</v>
      </c>
      <c r="B44" s="440"/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0"/>
    </row>
    <row r="45" spans="1:14" s="439" customFormat="1" ht="28.9" customHeight="1">
      <c r="A45" s="142" t="s">
        <v>87</v>
      </c>
      <c r="B45" s="193" t="s">
        <v>278</v>
      </c>
      <c r="C45" s="139">
        <v>15</v>
      </c>
      <c r="D45" s="139" t="s">
        <v>279</v>
      </c>
      <c r="E45" s="143" t="s">
        <v>84</v>
      </c>
      <c r="F45" s="136">
        <v>7</v>
      </c>
      <c r="G45" s="136">
        <v>0</v>
      </c>
      <c r="H45" s="136">
        <v>0</v>
      </c>
      <c r="I45" s="136">
        <v>0</v>
      </c>
      <c r="J45" s="136">
        <f>F45+G45+H45+I45</f>
        <v>7</v>
      </c>
      <c r="K45" s="136"/>
      <c r="L45" s="136">
        <v>3401220</v>
      </c>
      <c r="M45" s="136">
        <f>J45*C45</f>
        <v>105</v>
      </c>
      <c r="N45" s="452"/>
    </row>
    <row r="46" spans="1:14" s="432" customFormat="1" ht="30.6" customHeight="1">
      <c r="A46" s="142" t="s">
        <v>87</v>
      </c>
      <c r="B46" s="193" t="s">
        <v>273</v>
      </c>
      <c r="C46" s="139">
        <v>15</v>
      </c>
      <c r="D46" s="139" t="s">
        <v>279</v>
      </c>
      <c r="E46" s="143" t="s">
        <v>84</v>
      </c>
      <c r="F46" s="136">
        <v>7</v>
      </c>
      <c r="G46" s="136">
        <v>0</v>
      </c>
      <c r="H46" s="136">
        <v>0</v>
      </c>
      <c r="I46" s="136">
        <v>0</v>
      </c>
      <c r="J46" s="136">
        <f t="shared" ref="J46:J48" si="12">F46+G46+H46+I46</f>
        <v>7</v>
      </c>
      <c r="K46" s="136"/>
      <c r="L46" s="136">
        <v>3401220</v>
      </c>
      <c r="M46" s="136">
        <f t="shared" ref="M46:M48" si="13">J46*C46</f>
        <v>105</v>
      </c>
      <c r="N46" s="452"/>
    </row>
    <row r="47" spans="1:14" s="432" customFormat="1" ht="25.5" customHeight="1">
      <c r="A47" s="142" t="s">
        <v>99</v>
      </c>
      <c r="B47" s="193" t="s">
        <v>280</v>
      </c>
      <c r="C47" s="139">
        <v>15</v>
      </c>
      <c r="D47" s="139" t="s">
        <v>279</v>
      </c>
      <c r="E47" s="143" t="s">
        <v>84</v>
      </c>
      <c r="F47" s="136">
        <v>7</v>
      </c>
      <c r="G47" s="136">
        <v>0</v>
      </c>
      <c r="H47" s="136">
        <v>0</v>
      </c>
      <c r="I47" s="136">
        <v>0</v>
      </c>
      <c r="J47" s="136">
        <f>F47+G47+H47+I47</f>
        <v>7</v>
      </c>
      <c r="K47" s="136"/>
      <c r="L47" s="136">
        <v>3401220</v>
      </c>
      <c r="M47" s="136">
        <f>J47*C47</f>
        <v>105</v>
      </c>
      <c r="N47" s="452"/>
    </row>
    <row r="48" spans="1:14" s="432" customFormat="1" ht="30" customHeight="1">
      <c r="A48" s="142" t="s">
        <v>92</v>
      </c>
      <c r="B48" s="193" t="s">
        <v>281</v>
      </c>
      <c r="C48" s="139">
        <v>5</v>
      </c>
      <c r="D48" s="139" t="s">
        <v>100</v>
      </c>
      <c r="E48" s="143" t="s">
        <v>84</v>
      </c>
      <c r="F48" s="136">
        <v>3</v>
      </c>
      <c r="G48" s="136">
        <v>0</v>
      </c>
      <c r="H48" s="136">
        <v>0</v>
      </c>
      <c r="I48" s="136">
        <v>0</v>
      </c>
      <c r="J48" s="136">
        <f t="shared" si="12"/>
        <v>3</v>
      </c>
      <c r="K48" s="136" t="s">
        <v>101</v>
      </c>
      <c r="L48" s="136">
        <v>3401220</v>
      </c>
      <c r="M48" s="136">
        <f t="shared" si="13"/>
        <v>15</v>
      </c>
      <c r="N48" s="452"/>
    </row>
    <row r="49" spans="1:14" s="432" customFormat="1" ht="25.5">
      <c r="A49" s="142" t="s">
        <v>803</v>
      </c>
      <c r="B49" s="193" t="s">
        <v>282</v>
      </c>
      <c r="C49" s="139">
        <v>5</v>
      </c>
      <c r="D49" s="139" t="s">
        <v>100</v>
      </c>
      <c r="E49" s="143" t="s">
        <v>84</v>
      </c>
      <c r="F49" s="136">
        <v>4</v>
      </c>
      <c r="G49" s="136">
        <v>0</v>
      </c>
      <c r="H49" s="136">
        <v>0</v>
      </c>
      <c r="I49" s="136">
        <v>0</v>
      </c>
      <c r="J49" s="136">
        <f>F49+G49+H49+I49</f>
        <v>4</v>
      </c>
      <c r="K49" s="136" t="s">
        <v>79</v>
      </c>
      <c r="L49" s="136">
        <v>3401220</v>
      </c>
      <c r="M49" s="136">
        <f>J49*C49</f>
        <v>20</v>
      </c>
      <c r="N49" s="452"/>
    </row>
    <row r="50" spans="1:14" ht="29.45" customHeight="1">
      <c r="A50" s="142" t="s">
        <v>102</v>
      </c>
      <c r="B50" s="193" t="s">
        <v>283</v>
      </c>
      <c r="C50" s="139">
        <v>4</v>
      </c>
      <c r="D50" s="139" t="s">
        <v>96</v>
      </c>
      <c r="E50" s="143" t="s">
        <v>84</v>
      </c>
      <c r="F50" s="442">
        <v>4</v>
      </c>
      <c r="G50" s="443">
        <v>0</v>
      </c>
      <c r="H50" s="443">
        <v>0</v>
      </c>
      <c r="I50" s="443">
        <v>0</v>
      </c>
      <c r="J50" s="136">
        <f>F50</f>
        <v>4</v>
      </c>
      <c r="K50" s="442" t="s">
        <v>86</v>
      </c>
      <c r="L50" s="442">
        <v>3401220</v>
      </c>
      <c r="M50" s="136">
        <f>J50*C50</f>
        <v>16</v>
      </c>
      <c r="N50" s="452"/>
    </row>
    <row r="51" spans="1:14" s="432" customFormat="1" ht="25.5">
      <c r="A51" s="142" t="s">
        <v>87</v>
      </c>
      <c r="B51" s="193" t="s">
        <v>284</v>
      </c>
      <c r="C51" s="433">
        <v>15</v>
      </c>
      <c r="D51" s="433" t="s">
        <v>279</v>
      </c>
      <c r="E51" s="434" t="s">
        <v>84</v>
      </c>
      <c r="F51" s="435">
        <v>7</v>
      </c>
      <c r="G51" s="435">
        <v>0</v>
      </c>
      <c r="H51" s="435">
        <v>0</v>
      </c>
      <c r="I51" s="435">
        <v>0</v>
      </c>
      <c r="J51" s="136">
        <f>F51+G51+H51+I51</f>
        <v>7</v>
      </c>
      <c r="K51" s="435"/>
      <c r="L51" s="136">
        <v>3401220</v>
      </c>
      <c r="M51" s="136">
        <f>J51*C51</f>
        <v>105</v>
      </c>
      <c r="N51" s="452"/>
    </row>
    <row r="52" spans="1:14" s="432" customFormat="1" ht="25.5">
      <c r="A52" s="142" t="s">
        <v>95</v>
      </c>
      <c r="B52" s="193" t="s">
        <v>285</v>
      </c>
      <c r="C52" s="139">
        <v>5</v>
      </c>
      <c r="D52" s="139" t="s">
        <v>100</v>
      </c>
      <c r="E52" s="143" t="s">
        <v>84</v>
      </c>
      <c r="F52" s="136">
        <v>2</v>
      </c>
      <c r="G52" s="136">
        <v>0</v>
      </c>
      <c r="H52" s="136">
        <v>0</v>
      </c>
      <c r="I52" s="136">
        <v>0</v>
      </c>
      <c r="J52" s="136">
        <f>F52+G52+H52+I52</f>
        <v>2</v>
      </c>
      <c r="K52" s="136" t="s">
        <v>86</v>
      </c>
      <c r="L52" s="136">
        <v>3401220</v>
      </c>
      <c r="M52" s="136">
        <f>J52*C52</f>
        <v>10</v>
      </c>
      <c r="N52" s="452"/>
    </row>
    <row r="53" spans="1:14" s="432" customFormat="1" ht="30" customHeight="1">
      <c r="A53" s="142" t="s">
        <v>87</v>
      </c>
      <c r="B53" s="193" t="s">
        <v>286</v>
      </c>
      <c r="C53" s="139">
        <v>15</v>
      </c>
      <c r="D53" s="139" t="s">
        <v>246</v>
      </c>
      <c r="E53" s="143" t="s">
        <v>84</v>
      </c>
      <c r="F53" s="136">
        <v>7</v>
      </c>
      <c r="G53" s="136">
        <v>0</v>
      </c>
      <c r="H53" s="136">
        <v>0</v>
      </c>
      <c r="I53" s="136">
        <v>0</v>
      </c>
      <c r="J53" s="136">
        <f t="shared" ref="J53" si="14">F53+G53+H53+I53</f>
        <v>7</v>
      </c>
      <c r="K53" s="136"/>
      <c r="L53" s="136">
        <v>3401220</v>
      </c>
      <c r="M53" s="136">
        <f t="shared" ref="M53" si="15">J53*C53</f>
        <v>105</v>
      </c>
      <c r="N53" s="452"/>
    </row>
    <row r="54" spans="1:14" s="432" customFormat="1" ht="19.5" customHeight="1" thickBot="1">
      <c r="A54" s="455" t="s">
        <v>30</v>
      </c>
      <c r="B54" s="436"/>
      <c r="C54" s="437"/>
      <c r="D54" s="438" t="s">
        <v>277</v>
      </c>
      <c r="E54" s="437"/>
      <c r="F54" s="437"/>
      <c r="G54" s="437"/>
      <c r="H54" s="437"/>
      <c r="I54" s="437"/>
      <c r="J54" s="437"/>
      <c r="K54" s="437"/>
      <c r="L54" s="437"/>
      <c r="M54" s="437"/>
      <c r="N54" s="456"/>
    </row>
    <row r="55" spans="1:14" s="432" customFormat="1" ht="18.75">
      <c r="A55" s="440" t="s">
        <v>36</v>
      </c>
      <c r="B55" s="440"/>
      <c r="C55" s="440"/>
      <c r="D55" s="440"/>
      <c r="E55" s="440"/>
      <c r="F55" s="440"/>
      <c r="G55" s="440"/>
      <c r="H55" s="440"/>
      <c r="I55" s="440"/>
      <c r="J55" s="440"/>
      <c r="K55" s="440"/>
      <c r="L55" s="440"/>
      <c r="M55" s="440"/>
      <c r="N55" s="440"/>
    </row>
    <row r="56" spans="1:14" s="432" customFormat="1" ht="28.5" customHeight="1">
      <c r="A56" s="142" t="s">
        <v>87</v>
      </c>
      <c r="B56" s="193" t="s">
        <v>287</v>
      </c>
      <c r="C56" s="139">
        <v>15</v>
      </c>
      <c r="D56" s="139" t="s">
        <v>279</v>
      </c>
      <c r="E56" s="143" t="s">
        <v>84</v>
      </c>
      <c r="F56" s="136">
        <v>5</v>
      </c>
      <c r="G56" s="136">
        <v>0</v>
      </c>
      <c r="H56" s="136">
        <v>0</v>
      </c>
      <c r="I56" s="136">
        <v>0</v>
      </c>
      <c r="J56" s="136">
        <f>F56+G56+H56+I56</f>
        <v>5</v>
      </c>
      <c r="K56" s="136"/>
      <c r="L56" s="136">
        <v>3401220</v>
      </c>
      <c r="M56" s="136">
        <f>J56*C56</f>
        <v>75</v>
      </c>
      <c r="N56" s="452"/>
    </row>
    <row r="57" spans="1:14" s="439" customFormat="1" ht="25.9" customHeight="1">
      <c r="A57" s="142" t="s">
        <v>103</v>
      </c>
      <c r="B57" s="193" t="s">
        <v>288</v>
      </c>
      <c r="C57" s="139">
        <v>4</v>
      </c>
      <c r="D57" s="139" t="s">
        <v>289</v>
      </c>
      <c r="E57" s="143" t="s">
        <v>84</v>
      </c>
      <c r="F57" s="136">
        <v>2</v>
      </c>
      <c r="G57" s="136">
        <v>0</v>
      </c>
      <c r="H57" s="136">
        <v>0</v>
      </c>
      <c r="I57" s="136">
        <v>0</v>
      </c>
      <c r="J57" s="136">
        <f t="shared" ref="J57:J61" si="16">F57+G57+H57+I57</f>
        <v>2</v>
      </c>
      <c r="K57" s="136" t="s">
        <v>101</v>
      </c>
      <c r="L57" s="136">
        <v>3401220</v>
      </c>
      <c r="M57" s="136">
        <f t="shared" ref="M57:M61" si="17">J57*C57</f>
        <v>8</v>
      </c>
      <c r="N57" s="452"/>
    </row>
    <row r="58" spans="1:14" s="432" customFormat="1" ht="30" customHeight="1">
      <c r="A58" s="142" t="s">
        <v>105</v>
      </c>
      <c r="B58" s="193" t="s">
        <v>290</v>
      </c>
      <c r="C58" s="139">
        <v>16</v>
      </c>
      <c r="D58" s="139" t="s">
        <v>279</v>
      </c>
      <c r="E58" s="143" t="s">
        <v>84</v>
      </c>
      <c r="F58" s="136">
        <v>3</v>
      </c>
      <c r="G58" s="136">
        <v>0</v>
      </c>
      <c r="H58" s="136">
        <v>0</v>
      </c>
      <c r="I58" s="136">
        <v>0</v>
      </c>
      <c r="J58" s="136">
        <f t="shared" si="16"/>
        <v>3</v>
      </c>
      <c r="K58" s="136"/>
      <c r="L58" s="136">
        <v>3401220</v>
      </c>
      <c r="M58" s="136">
        <f t="shared" si="17"/>
        <v>48</v>
      </c>
      <c r="N58" s="452"/>
    </row>
    <row r="59" spans="1:14" s="432" customFormat="1" ht="30" customHeight="1">
      <c r="A59" s="142" t="s">
        <v>291</v>
      </c>
      <c r="B59" s="193" t="s">
        <v>292</v>
      </c>
      <c r="C59" s="139">
        <v>4</v>
      </c>
      <c r="D59" s="139" t="s">
        <v>289</v>
      </c>
      <c r="E59" s="143" t="s">
        <v>84</v>
      </c>
      <c r="F59" s="136">
        <v>2</v>
      </c>
      <c r="G59" s="136">
        <v>0</v>
      </c>
      <c r="H59" s="136">
        <v>0</v>
      </c>
      <c r="I59" s="136">
        <v>0</v>
      </c>
      <c r="J59" s="136">
        <f>F59+G59+H59+I59</f>
        <v>2</v>
      </c>
      <c r="K59" s="136" t="s">
        <v>101</v>
      </c>
      <c r="L59" s="136">
        <v>3401220</v>
      </c>
      <c r="M59" s="136">
        <f>J59*C59</f>
        <v>8</v>
      </c>
      <c r="N59" s="452"/>
    </row>
    <row r="60" spans="1:14" ht="28.5" customHeight="1">
      <c r="A60" s="142" t="s">
        <v>106</v>
      </c>
      <c r="B60" s="193" t="s">
        <v>293</v>
      </c>
      <c r="C60" s="139">
        <v>4</v>
      </c>
      <c r="D60" s="139" t="s">
        <v>289</v>
      </c>
      <c r="E60" s="143" t="s">
        <v>84</v>
      </c>
      <c r="F60" s="136">
        <v>2</v>
      </c>
      <c r="G60" s="136">
        <v>0</v>
      </c>
      <c r="H60" s="136">
        <v>0</v>
      </c>
      <c r="I60" s="136">
        <v>0</v>
      </c>
      <c r="J60" s="136">
        <f t="shared" si="16"/>
        <v>2</v>
      </c>
      <c r="K60" s="136" t="s">
        <v>86</v>
      </c>
      <c r="L60" s="136">
        <v>3401220</v>
      </c>
      <c r="M60" s="136">
        <f t="shared" si="17"/>
        <v>8</v>
      </c>
      <c r="N60" s="452"/>
    </row>
    <row r="61" spans="1:14" s="432" customFormat="1" ht="29.25" customHeight="1">
      <c r="A61" s="457" t="s">
        <v>87</v>
      </c>
      <c r="B61" s="193" t="s">
        <v>294</v>
      </c>
      <c r="C61" s="429">
        <v>15</v>
      </c>
      <c r="D61" s="429" t="s">
        <v>279</v>
      </c>
      <c r="E61" s="430" t="s">
        <v>84</v>
      </c>
      <c r="F61" s="431">
        <v>5</v>
      </c>
      <c r="G61" s="431">
        <v>0</v>
      </c>
      <c r="H61" s="431">
        <v>0</v>
      </c>
      <c r="I61" s="431">
        <v>0</v>
      </c>
      <c r="J61" s="431">
        <f t="shared" si="16"/>
        <v>5</v>
      </c>
      <c r="K61" s="431"/>
      <c r="L61" s="431">
        <v>3401220</v>
      </c>
      <c r="M61" s="431">
        <f t="shared" si="17"/>
        <v>75</v>
      </c>
      <c r="N61" s="458"/>
    </row>
    <row r="62" spans="1:14" s="432" customFormat="1" ht="19.5" customHeight="1" thickBot="1">
      <c r="A62" s="455" t="s">
        <v>51</v>
      </c>
      <c r="B62" s="436"/>
      <c r="C62" s="437"/>
      <c r="D62" s="444" t="s">
        <v>295</v>
      </c>
      <c r="E62" s="444"/>
      <c r="F62" s="437"/>
      <c r="G62" s="437"/>
      <c r="H62" s="437"/>
      <c r="I62" s="437"/>
      <c r="J62" s="437"/>
      <c r="K62" s="437"/>
      <c r="L62" s="437"/>
      <c r="M62" s="437"/>
      <c r="N62" s="456"/>
    </row>
    <row r="63" spans="1:14" s="432" customFormat="1" ht="27.75" customHeight="1">
      <c r="A63" s="440" t="s">
        <v>31</v>
      </c>
      <c r="B63" s="440"/>
      <c r="C63" s="440"/>
      <c r="D63" s="440"/>
      <c r="E63" s="440"/>
      <c r="F63" s="440"/>
      <c r="G63" s="440"/>
      <c r="H63" s="440"/>
      <c r="I63" s="440"/>
      <c r="J63" s="440"/>
      <c r="K63" s="440"/>
      <c r="L63" s="440"/>
      <c r="M63" s="440"/>
      <c r="N63" s="440"/>
    </row>
    <row r="64" spans="1:14" s="432" customFormat="1" ht="28.9" customHeight="1">
      <c r="A64" s="142" t="s">
        <v>296</v>
      </c>
      <c r="B64" s="445" t="s">
        <v>297</v>
      </c>
      <c r="C64" s="139">
        <v>2</v>
      </c>
      <c r="D64" s="433" t="s">
        <v>112</v>
      </c>
      <c r="E64" s="143" t="s">
        <v>84</v>
      </c>
      <c r="F64" s="136">
        <v>2</v>
      </c>
      <c r="G64" s="136">
        <v>0</v>
      </c>
      <c r="H64" s="136">
        <v>0</v>
      </c>
      <c r="I64" s="136">
        <v>0</v>
      </c>
      <c r="J64" s="136">
        <f>F64</f>
        <v>2</v>
      </c>
      <c r="K64" s="136" t="s">
        <v>86</v>
      </c>
      <c r="L64" s="136">
        <v>3401220</v>
      </c>
      <c r="M64" s="136">
        <f>F64*C64</f>
        <v>4</v>
      </c>
      <c r="N64" s="452"/>
    </row>
    <row r="65" spans="1:14" ht="28.5" customHeight="1">
      <c r="A65" s="142" t="s">
        <v>107</v>
      </c>
      <c r="B65" s="445" t="s">
        <v>298</v>
      </c>
      <c r="C65" s="139">
        <v>3</v>
      </c>
      <c r="D65" s="433" t="s">
        <v>118</v>
      </c>
      <c r="E65" s="143" t="s">
        <v>84</v>
      </c>
      <c r="F65" s="136">
        <v>3</v>
      </c>
      <c r="G65" s="136">
        <v>0</v>
      </c>
      <c r="H65" s="136">
        <v>0</v>
      </c>
      <c r="I65" s="136">
        <v>0</v>
      </c>
      <c r="J65" s="136">
        <f>F65+G65+H65+I65</f>
        <v>3</v>
      </c>
      <c r="K65" s="136" t="s">
        <v>79</v>
      </c>
      <c r="L65" s="136">
        <v>3401220</v>
      </c>
      <c r="M65" s="136">
        <f>J65*C65</f>
        <v>9</v>
      </c>
      <c r="N65" s="452"/>
    </row>
    <row r="66" spans="1:14" s="432" customFormat="1" ht="26.25" customHeight="1">
      <c r="A66" s="142" t="s">
        <v>108</v>
      </c>
      <c r="B66" s="445" t="s">
        <v>299</v>
      </c>
      <c r="C66" s="139">
        <v>2</v>
      </c>
      <c r="D66" s="433" t="s">
        <v>118</v>
      </c>
      <c r="E66" s="143" t="s">
        <v>84</v>
      </c>
      <c r="F66" s="136">
        <v>3</v>
      </c>
      <c r="G66" s="136">
        <v>0</v>
      </c>
      <c r="H66" s="136">
        <v>0</v>
      </c>
      <c r="I66" s="136">
        <v>0</v>
      </c>
      <c r="J66" s="136">
        <f>SUM(F66)</f>
        <v>3</v>
      </c>
      <c r="K66" s="136" t="s">
        <v>86</v>
      </c>
      <c r="L66" s="136">
        <v>3401220</v>
      </c>
      <c r="M66" s="136">
        <f>F66*C66</f>
        <v>6</v>
      </c>
      <c r="N66" s="452"/>
    </row>
    <row r="67" spans="1:14" s="432" customFormat="1" ht="25.15" customHeight="1">
      <c r="A67" s="142" t="s">
        <v>109</v>
      </c>
      <c r="B67" s="193" t="s">
        <v>300</v>
      </c>
      <c r="C67" s="139">
        <v>3</v>
      </c>
      <c r="D67" s="433" t="s">
        <v>118</v>
      </c>
      <c r="E67" s="143" t="s">
        <v>84</v>
      </c>
      <c r="F67" s="136">
        <v>3</v>
      </c>
      <c r="G67" s="136">
        <v>0</v>
      </c>
      <c r="H67" s="136">
        <v>0</v>
      </c>
      <c r="I67" s="136">
        <v>0</v>
      </c>
      <c r="J67" s="136">
        <f>F67+G67+H67+I67</f>
        <v>3</v>
      </c>
      <c r="K67" s="136" t="s">
        <v>72</v>
      </c>
      <c r="L67" s="136">
        <v>3401220</v>
      </c>
      <c r="M67" s="136">
        <f>J67*C67</f>
        <v>9</v>
      </c>
      <c r="N67" s="452"/>
    </row>
    <row r="68" spans="1:14" ht="38.25">
      <c r="A68" s="142" t="s">
        <v>110</v>
      </c>
      <c r="B68" s="193" t="s">
        <v>301</v>
      </c>
      <c r="C68" s="446">
        <v>2</v>
      </c>
      <c r="D68" s="139" t="s">
        <v>302</v>
      </c>
      <c r="E68" s="143" t="s">
        <v>84</v>
      </c>
      <c r="F68" s="136">
        <v>2</v>
      </c>
      <c r="G68" s="136">
        <v>0</v>
      </c>
      <c r="H68" s="136">
        <v>0</v>
      </c>
      <c r="I68" s="136">
        <v>0</v>
      </c>
      <c r="J68" s="136">
        <f>F68+G68+H68+I68</f>
        <v>2</v>
      </c>
      <c r="K68" s="136" t="s">
        <v>79</v>
      </c>
      <c r="L68" s="136">
        <v>3401220</v>
      </c>
      <c r="M68" s="136">
        <f>J68*C68</f>
        <v>4</v>
      </c>
      <c r="N68" s="452"/>
    </row>
    <row r="69" spans="1:14" ht="24.75" customHeight="1">
      <c r="A69" s="142" t="s">
        <v>87</v>
      </c>
      <c r="B69" s="445" t="s">
        <v>303</v>
      </c>
      <c r="C69" s="139">
        <v>15</v>
      </c>
      <c r="D69" s="139" t="s">
        <v>304</v>
      </c>
      <c r="E69" s="143" t="s">
        <v>84</v>
      </c>
      <c r="F69" s="136">
        <v>2</v>
      </c>
      <c r="G69" s="136">
        <v>0</v>
      </c>
      <c r="H69" s="136">
        <v>0</v>
      </c>
      <c r="I69" s="136">
        <v>0</v>
      </c>
      <c r="J69" s="136">
        <f>F69+G69+H69+I69</f>
        <v>2</v>
      </c>
      <c r="K69" s="136"/>
      <c r="L69" s="136">
        <v>3401220</v>
      </c>
      <c r="M69" s="136">
        <f>J69*C69</f>
        <v>30</v>
      </c>
      <c r="N69" s="452"/>
    </row>
    <row r="70" spans="1:14" s="432" customFormat="1" ht="28.15" customHeight="1">
      <c r="A70" s="142" t="s">
        <v>305</v>
      </c>
      <c r="B70" s="193" t="s">
        <v>306</v>
      </c>
      <c r="C70" s="139">
        <v>3</v>
      </c>
      <c r="D70" s="139" t="s">
        <v>148</v>
      </c>
      <c r="E70" s="143" t="s">
        <v>84</v>
      </c>
      <c r="F70" s="136">
        <v>3</v>
      </c>
      <c r="G70" s="136">
        <v>0</v>
      </c>
      <c r="H70" s="136">
        <v>0</v>
      </c>
      <c r="I70" s="136">
        <v>0</v>
      </c>
      <c r="J70" s="136">
        <f>SUM(F70)</f>
        <v>3</v>
      </c>
      <c r="K70" s="136" t="s">
        <v>86</v>
      </c>
      <c r="L70" s="136">
        <v>3401220</v>
      </c>
      <c r="M70" s="136">
        <f>F70*C70</f>
        <v>9</v>
      </c>
      <c r="N70" s="452"/>
    </row>
    <row r="71" spans="1:14" s="432" customFormat="1" ht="39.75" customHeight="1">
      <c r="A71" s="142" t="s">
        <v>307</v>
      </c>
      <c r="B71" s="193" t="s">
        <v>308</v>
      </c>
      <c r="C71" s="446">
        <v>2</v>
      </c>
      <c r="D71" s="139" t="s">
        <v>97</v>
      </c>
      <c r="E71" s="143" t="s">
        <v>84</v>
      </c>
      <c r="F71" s="136">
        <v>2</v>
      </c>
      <c r="G71" s="136">
        <v>0</v>
      </c>
      <c r="H71" s="136">
        <v>0</v>
      </c>
      <c r="I71" s="136">
        <v>0</v>
      </c>
      <c r="J71" s="136">
        <f>F71+G71+H71+I71</f>
        <v>2</v>
      </c>
      <c r="K71" s="136" t="s">
        <v>79</v>
      </c>
      <c r="L71" s="136">
        <v>3401220</v>
      </c>
      <c r="M71" s="136">
        <f>J71*C71</f>
        <v>4</v>
      </c>
      <c r="N71" s="452"/>
    </row>
    <row r="72" spans="1:14" s="439" customFormat="1" ht="28.5" customHeight="1">
      <c r="A72" s="142" t="s">
        <v>111</v>
      </c>
      <c r="B72" s="445" t="s">
        <v>309</v>
      </c>
      <c r="C72" s="139">
        <v>3</v>
      </c>
      <c r="D72" s="139" t="s">
        <v>97</v>
      </c>
      <c r="E72" s="143" t="s">
        <v>84</v>
      </c>
      <c r="F72" s="136">
        <v>3</v>
      </c>
      <c r="G72" s="136">
        <v>0</v>
      </c>
      <c r="H72" s="136">
        <v>0</v>
      </c>
      <c r="I72" s="136">
        <v>0</v>
      </c>
      <c r="J72" s="136">
        <f t="shared" ref="J72" si="18">F72+G72+H72+I72</f>
        <v>3</v>
      </c>
      <c r="K72" s="136" t="s">
        <v>79</v>
      </c>
      <c r="L72" s="136">
        <v>3401220</v>
      </c>
      <c r="M72" s="136">
        <f t="shared" ref="M72" si="19">J72*C72</f>
        <v>9</v>
      </c>
      <c r="N72" s="452"/>
    </row>
    <row r="73" spans="1:14" ht="30" customHeight="1">
      <c r="A73" s="142" t="s">
        <v>113</v>
      </c>
      <c r="B73" s="445" t="s">
        <v>310</v>
      </c>
      <c r="C73" s="139">
        <v>2</v>
      </c>
      <c r="D73" s="433" t="s">
        <v>114</v>
      </c>
      <c r="E73" s="143" t="s">
        <v>84</v>
      </c>
      <c r="F73" s="136">
        <v>3</v>
      </c>
      <c r="G73" s="136">
        <v>0</v>
      </c>
      <c r="H73" s="136">
        <v>0</v>
      </c>
      <c r="I73" s="136">
        <v>0</v>
      </c>
      <c r="J73" s="136">
        <f>F73</f>
        <v>3</v>
      </c>
      <c r="K73" s="136" t="s">
        <v>86</v>
      </c>
      <c r="L73" s="136">
        <v>3401220</v>
      </c>
      <c r="M73" s="136">
        <f>F73*C73</f>
        <v>6</v>
      </c>
      <c r="N73" s="452"/>
    </row>
    <row r="74" spans="1:14" ht="25.5" customHeight="1">
      <c r="A74" s="142" t="s">
        <v>87</v>
      </c>
      <c r="B74" s="193" t="s">
        <v>311</v>
      </c>
      <c r="C74" s="139">
        <v>15</v>
      </c>
      <c r="D74" s="139" t="s">
        <v>312</v>
      </c>
      <c r="E74" s="143" t="s">
        <v>84</v>
      </c>
      <c r="F74" s="136">
        <v>2</v>
      </c>
      <c r="G74" s="136">
        <v>0</v>
      </c>
      <c r="H74" s="136">
        <v>0</v>
      </c>
      <c r="I74" s="136">
        <v>0</v>
      </c>
      <c r="J74" s="136">
        <f>F74+G74+H74+I74</f>
        <v>2</v>
      </c>
      <c r="K74" s="136"/>
      <c r="L74" s="136">
        <v>3401220</v>
      </c>
      <c r="M74" s="136">
        <f>J74*C74</f>
        <v>30</v>
      </c>
      <c r="N74" s="452"/>
    </row>
    <row r="75" spans="1:14" s="439" customFormat="1" ht="25.15" customHeight="1">
      <c r="A75" s="142" t="s">
        <v>313</v>
      </c>
      <c r="B75" s="193" t="s">
        <v>314</v>
      </c>
      <c r="C75" s="139">
        <v>3</v>
      </c>
      <c r="D75" s="433" t="s">
        <v>112</v>
      </c>
      <c r="E75" s="143" t="s">
        <v>84</v>
      </c>
      <c r="F75" s="136">
        <v>3</v>
      </c>
      <c r="G75" s="136">
        <v>0</v>
      </c>
      <c r="H75" s="136">
        <v>0</v>
      </c>
      <c r="I75" s="136">
        <v>0</v>
      </c>
      <c r="J75" s="136">
        <f>F75+G75+H75+I75</f>
        <v>3</v>
      </c>
      <c r="K75" s="136" t="s">
        <v>79</v>
      </c>
      <c r="L75" s="136">
        <v>3401220</v>
      </c>
      <c r="M75" s="136">
        <f>J75*C75</f>
        <v>9</v>
      </c>
      <c r="N75" s="452"/>
    </row>
    <row r="76" spans="1:14" s="432" customFormat="1" ht="54" customHeight="1">
      <c r="A76" s="142" t="s">
        <v>315</v>
      </c>
      <c r="B76" s="193" t="s">
        <v>316</v>
      </c>
      <c r="C76" s="139">
        <v>2</v>
      </c>
      <c r="D76" s="139" t="s">
        <v>115</v>
      </c>
      <c r="E76" s="143" t="s">
        <v>84</v>
      </c>
      <c r="F76" s="136">
        <v>2</v>
      </c>
      <c r="G76" s="136">
        <v>0</v>
      </c>
      <c r="H76" s="136">
        <v>0</v>
      </c>
      <c r="I76" s="136">
        <v>0</v>
      </c>
      <c r="J76" s="136">
        <f>F76+G76+H76+I76</f>
        <v>2</v>
      </c>
      <c r="K76" s="136" t="s">
        <v>79</v>
      </c>
      <c r="L76" s="136">
        <v>3401220</v>
      </c>
      <c r="M76" s="136">
        <f>J76*C76</f>
        <v>4</v>
      </c>
      <c r="N76" s="452"/>
    </row>
    <row r="77" spans="1:14" ht="27.6" customHeight="1">
      <c r="A77" s="142" t="s">
        <v>116</v>
      </c>
      <c r="B77" s="445" t="s">
        <v>317</v>
      </c>
      <c r="C77" s="139">
        <v>2</v>
      </c>
      <c r="D77" s="139" t="s">
        <v>318</v>
      </c>
      <c r="E77" s="143" t="s">
        <v>84</v>
      </c>
      <c r="F77" s="136">
        <v>2</v>
      </c>
      <c r="G77" s="136">
        <v>0</v>
      </c>
      <c r="H77" s="136">
        <v>0</v>
      </c>
      <c r="I77" s="136">
        <v>0</v>
      </c>
      <c r="J77" s="136">
        <f>SUM(F77)</f>
        <v>2</v>
      </c>
      <c r="K77" s="136" t="s">
        <v>86</v>
      </c>
      <c r="L77" s="136">
        <v>3401220</v>
      </c>
      <c r="M77" s="136">
        <f>F77*C77</f>
        <v>4</v>
      </c>
      <c r="N77" s="452"/>
    </row>
    <row r="78" spans="1:14" ht="23.25" customHeight="1" thickBot="1">
      <c r="A78" s="455" t="s">
        <v>32</v>
      </c>
      <c r="B78" s="436"/>
      <c r="C78" s="437"/>
      <c r="D78" s="438" t="s">
        <v>804</v>
      </c>
      <c r="E78" s="437"/>
      <c r="F78" s="437"/>
      <c r="G78" s="437"/>
      <c r="H78" s="437"/>
      <c r="I78" s="437"/>
      <c r="J78" s="437"/>
      <c r="K78" s="437"/>
      <c r="L78" s="437"/>
      <c r="M78" s="437"/>
      <c r="N78" s="456"/>
    </row>
    <row r="79" spans="1:14" ht="23.25" customHeight="1">
      <c r="A79" s="447" t="s">
        <v>33</v>
      </c>
      <c r="B79" s="447"/>
      <c r="C79" s="447"/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447"/>
    </row>
    <row r="80" spans="1:14" ht="23.25" customHeight="1">
      <c r="A80" s="451" t="s">
        <v>319</v>
      </c>
      <c r="B80" s="448" t="s">
        <v>320</v>
      </c>
      <c r="C80" s="449">
        <v>2</v>
      </c>
      <c r="D80" s="139" t="s">
        <v>321</v>
      </c>
      <c r="E80" s="434" t="s">
        <v>84</v>
      </c>
      <c r="F80" s="435">
        <v>4</v>
      </c>
      <c r="G80" s="435">
        <v>0</v>
      </c>
      <c r="H80" s="435">
        <v>0</v>
      </c>
      <c r="I80" s="435">
        <v>0</v>
      </c>
      <c r="J80" s="435">
        <f>F80</f>
        <v>4</v>
      </c>
      <c r="K80" s="435" t="s">
        <v>79</v>
      </c>
      <c r="L80" s="136">
        <v>3401220</v>
      </c>
      <c r="M80" s="435">
        <f>F80*C80</f>
        <v>8</v>
      </c>
      <c r="N80" s="452"/>
    </row>
    <row r="81" spans="1:14" ht="27.75" customHeight="1">
      <c r="A81" s="451" t="s">
        <v>322</v>
      </c>
      <c r="B81" s="448" t="s">
        <v>323</v>
      </c>
      <c r="C81" s="449">
        <v>2</v>
      </c>
      <c r="D81" s="139" t="s">
        <v>118</v>
      </c>
      <c r="E81" s="434" t="s">
        <v>84</v>
      </c>
      <c r="F81" s="435">
        <v>3</v>
      </c>
      <c r="G81" s="435">
        <v>0</v>
      </c>
      <c r="H81" s="435">
        <v>0</v>
      </c>
      <c r="I81" s="435">
        <v>0</v>
      </c>
      <c r="J81" s="435">
        <f>F81</f>
        <v>3</v>
      </c>
      <c r="K81" s="435" t="s">
        <v>79</v>
      </c>
      <c r="L81" s="136">
        <v>3401220</v>
      </c>
      <c r="M81" s="435">
        <f>F81*C81</f>
        <v>6</v>
      </c>
      <c r="N81" s="452"/>
    </row>
    <row r="82" spans="1:14" ht="28.15" customHeight="1">
      <c r="A82" s="142" t="s">
        <v>324</v>
      </c>
      <c r="B82" s="448" t="s">
        <v>325</v>
      </c>
      <c r="C82" s="433">
        <v>2</v>
      </c>
      <c r="D82" s="139" t="s">
        <v>118</v>
      </c>
      <c r="E82" s="434" t="s">
        <v>84</v>
      </c>
      <c r="F82" s="435">
        <v>4</v>
      </c>
      <c r="G82" s="435">
        <v>0</v>
      </c>
      <c r="H82" s="435">
        <v>0</v>
      </c>
      <c r="I82" s="435">
        <v>0</v>
      </c>
      <c r="J82" s="136">
        <f>F82+G82+H82+I82</f>
        <v>4</v>
      </c>
      <c r="K82" s="435" t="s">
        <v>79</v>
      </c>
      <c r="L82" s="136">
        <v>3401220</v>
      </c>
      <c r="M82" s="136">
        <f>J82*C82</f>
        <v>8</v>
      </c>
      <c r="N82" s="452"/>
    </row>
    <row r="83" spans="1:14" ht="27.6" customHeight="1">
      <c r="A83" s="451" t="s">
        <v>326</v>
      </c>
      <c r="B83" s="448" t="s">
        <v>327</v>
      </c>
      <c r="C83" s="449">
        <v>2</v>
      </c>
      <c r="D83" s="139" t="s">
        <v>118</v>
      </c>
      <c r="E83" s="434" t="s">
        <v>84</v>
      </c>
      <c r="F83" s="435">
        <v>3</v>
      </c>
      <c r="G83" s="435">
        <v>0</v>
      </c>
      <c r="H83" s="435">
        <v>0</v>
      </c>
      <c r="I83" s="435">
        <v>0</v>
      </c>
      <c r="J83" s="435">
        <f>F83</f>
        <v>3</v>
      </c>
      <c r="K83" s="435" t="s">
        <v>79</v>
      </c>
      <c r="L83" s="136">
        <v>3401220</v>
      </c>
      <c r="M83" s="435">
        <f>F83*C83</f>
        <v>6</v>
      </c>
      <c r="N83" s="452"/>
    </row>
    <row r="84" spans="1:14" ht="25.9" customHeight="1">
      <c r="A84" s="451" t="s">
        <v>328</v>
      </c>
      <c r="B84" s="448" t="s">
        <v>329</v>
      </c>
      <c r="C84" s="139">
        <v>2</v>
      </c>
      <c r="D84" s="139" t="s">
        <v>118</v>
      </c>
      <c r="E84" s="143" t="s">
        <v>84</v>
      </c>
      <c r="F84" s="136">
        <v>4</v>
      </c>
      <c r="G84" s="136">
        <v>0</v>
      </c>
      <c r="H84" s="136">
        <v>0</v>
      </c>
      <c r="I84" s="136">
        <v>0</v>
      </c>
      <c r="J84" s="136">
        <f t="shared" ref="J84" si="20">F84</f>
        <v>4</v>
      </c>
      <c r="K84" s="136" t="s">
        <v>79</v>
      </c>
      <c r="L84" s="136">
        <v>3401220</v>
      </c>
      <c r="M84" s="435">
        <f t="shared" ref="M84" si="21">F84*C84</f>
        <v>8</v>
      </c>
      <c r="N84" s="452"/>
    </row>
    <row r="85" spans="1:14" ht="30" customHeight="1">
      <c r="A85" s="142" t="s">
        <v>87</v>
      </c>
      <c r="B85" s="448" t="s">
        <v>330</v>
      </c>
      <c r="C85" s="139">
        <v>15</v>
      </c>
      <c r="D85" s="139" t="s">
        <v>279</v>
      </c>
      <c r="E85" s="143" t="s">
        <v>84</v>
      </c>
      <c r="F85" s="136">
        <v>11</v>
      </c>
      <c r="G85" s="136">
        <v>0</v>
      </c>
      <c r="H85" s="136">
        <v>0</v>
      </c>
      <c r="I85" s="136">
        <v>0</v>
      </c>
      <c r="J85" s="136">
        <f t="shared" ref="J85:J95" si="22">F85+G85+H85+I85</f>
        <v>11</v>
      </c>
      <c r="K85" s="136"/>
      <c r="L85" s="136">
        <v>3401220</v>
      </c>
      <c r="M85" s="136">
        <f t="shared" ref="M85:M95" si="23">J85*C85</f>
        <v>165</v>
      </c>
      <c r="N85" s="452"/>
    </row>
    <row r="86" spans="1:14" ht="23.45" customHeight="1">
      <c r="A86" s="142" t="s">
        <v>331</v>
      </c>
      <c r="B86" s="448" t="s">
        <v>332</v>
      </c>
      <c r="C86" s="139">
        <v>3</v>
      </c>
      <c r="D86" s="139" t="s">
        <v>148</v>
      </c>
      <c r="E86" s="143" t="s">
        <v>84</v>
      </c>
      <c r="F86" s="136">
        <v>4</v>
      </c>
      <c r="G86" s="136">
        <v>0</v>
      </c>
      <c r="H86" s="136">
        <v>0</v>
      </c>
      <c r="I86" s="136">
        <v>0</v>
      </c>
      <c r="J86" s="136">
        <f t="shared" si="22"/>
        <v>4</v>
      </c>
      <c r="K86" s="136" t="s">
        <v>86</v>
      </c>
      <c r="L86" s="136">
        <v>3401220</v>
      </c>
      <c r="M86" s="136">
        <f t="shared" si="23"/>
        <v>12</v>
      </c>
      <c r="N86" s="452"/>
    </row>
    <row r="87" spans="1:14" ht="25.15" customHeight="1">
      <c r="A87" s="142" t="s">
        <v>333</v>
      </c>
      <c r="B87" s="193" t="s">
        <v>334</v>
      </c>
      <c r="C87" s="139">
        <v>2</v>
      </c>
      <c r="D87" s="139" t="s">
        <v>118</v>
      </c>
      <c r="E87" s="143" t="s">
        <v>84</v>
      </c>
      <c r="F87" s="136">
        <v>4</v>
      </c>
      <c r="G87" s="136">
        <v>0</v>
      </c>
      <c r="H87" s="136">
        <v>0</v>
      </c>
      <c r="I87" s="136">
        <v>0</v>
      </c>
      <c r="J87" s="136">
        <f t="shared" si="22"/>
        <v>4</v>
      </c>
      <c r="K87" s="136" t="s">
        <v>79</v>
      </c>
      <c r="L87" s="136">
        <v>3401220</v>
      </c>
      <c r="M87" s="136">
        <f t="shared" si="23"/>
        <v>8</v>
      </c>
      <c r="N87" s="452"/>
    </row>
    <row r="88" spans="1:14" ht="28.9" customHeight="1">
      <c r="A88" s="142" t="s">
        <v>87</v>
      </c>
      <c r="B88" s="193" t="s">
        <v>335</v>
      </c>
      <c r="C88" s="139">
        <v>15</v>
      </c>
      <c r="D88" s="139" t="s">
        <v>279</v>
      </c>
      <c r="E88" s="143" t="s">
        <v>84</v>
      </c>
      <c r="F88" s="136">
        <v>11</v>
      </c>
      <c r="G88" s="136">
        <v>0</v>
      </c>
      <c r="H88" s="136">
        <v>0</v>
      </c>
      <c r="I88" s="136">
        <v>0</v>
      </c>
      <c r="J88" s="136">
        <f t="shared" si="22"/>
        <v>11</v>
      </c>
      <c r="K88" s="136"/>
      <c r="L88" s="136">
        <v>3401220</v>
      </c>
      <c r="M88" s="136">
        <f t="shared" si="23"/>
        <v>165</v>
      </c>
      <c r="N88" s="452"/>
    </row>
    <row r="89" spans="1:14" ht="28.5" customHeight="1">
      <c r="A89" s="142" t="s">
        <v>95</v>
      </c>
      <c r="B89" s="193" t="s">
        <v>336</v>
      </c>
      <c r="C89" s="139">
        <v>4</v>
      </c>
      <c r="D89" s="139" t="s">
        <v>118</v>
      </c>
      <c r="E89" s="143" t="s">
        <v>84</v>
      </c>
      <c r="F89" s="136">
        <v>15</v>
      </c>
      <c r="G89" s="136">
        <v>0</v>
      </c>
      <c r="H89" s="136">
        <v>0</v>
      </c>
      <c r="I89" s="136">
        <v>0</v>
      </c>
      <c r="J89" s="136">
        <f t="shared" si="22"/>
        <v>15</v>
      </c>
      <c r="K89" s="136" t="s">
        <v>79</v>
      </c>
      <c r="L89" s="136">
        <v>3401220</v>
      </c>
      <c r="M89" s="136">
        <f t="shared" si="23"/>
        <v>60</v>
      </c>
      <c r="N89" s="452"/>
    </row>
    <row r="90" spans="1:14" ht="27" customHeight="1">
      <c r="A90" s="451" t="s">
        <v>337</v>
      </c>
      <c r="B90" s="448" t="s">
        <v>338</v>
      </c>
      <c r="C90" s="139">
        <v>3</v>
      </c>
      <c r="D90" s="139" t="s">
        <v>125</v>
      </c>
      <c r="E90" s="143" t="s">
        <v>84</v>
      </c>
      <c r="F90" s="136">
        <v>3</v>
      </c>
      <c r="G90" s="136">
        <v>0</v>
      </c>
      <c r="H90" s="136">
        <v>0</v>
      </c>
      <c r="I90" s="136">
        <v>0</v>
      </c>
      <c r="J90" s="136">
        <f t="shared" si="22"/>
        <v>3</v>
      </c>
      <c r="K90" s="136" t="s">
        <v>86</v>
      </c>
      <c r="L90" s="136">
        <v>3401220</v>
      </c>
      <c r="M90" s="136">
        <f t="shared" si="23"/>
        <v>9</v>
      </c>
      <c r="N90" s="452"/>
    </row>
    <row r="91" spans="1:14" ht="30.6" customHeight="1">
      <c r="A91" s="142" t="s">
        <v>339</v>
      </c>
      <c r="B91" s="193" t="s">
        <v>340</v>
      </c>
      <c r="C91" s="139">
        <v>2</v>
      </c>
      <c r="D91" s="139" t="s">
        <v>118</v>
      </c>
      <c r="E91" s="143" t="s">
        <v>84</v>
      </c>
      <c r="F91" s="136">
        <v>4</v>
      </c>
      <c r="G91" s="136">
        <v>0</v>
      </c>
      <c r="H91" s="136">
        <v>0</v>
      </c>
      <c r="I91" s="136">
        <v>0</v>
      </c>
      <c r="J91" s="136">
        <f t="shared" si="22"/>
        <v>4</v>
      </c>
      <c r="K91" s="136" t="s">
        <v>79</v>
      </c>
      <c r="L91" s="136">
        <v>3401220</v>
      </c>
      <c r="M91" s="136">
        <f t="shared" si="23"/>
        <v>8</v>
      </c>
      <c r="N91" s="452"/>
    </row>
    <row r="92" spans="1:14" ht="26.25" customHeight="1">
      <c r="A92" s="142" t="s">
        <v>87</v>
      </c>
      <c r="B92" s="193" t="s">
        <v>341</v>
      </c>
      <c r="C92" s="139">
        <v>15</v>
      </c>
      <c r="D92" s="139" t="s">
        <v>246</v>
      </c>
      <c r="E92" s="143" t="s">
        <v>84</v>
      </c>
      <c r="F92" s="136">
        <v>11</v>
      </c>
      <c r="G92" s="136">
        <v>0</v>
      </c>
      <c r="H92" s="136">
        <v>0</v>
      </c>
      <c r="I92" s="136">
        <v>0</v>
      </c>
      <c r="J92" s="136">
        <f t="shared" si="22"/>
        <v>11</v>
      </c>
      <c r="K92" s="136"/>
      <c r="L92" s="136">
        <v>3401220</v>
      </c>
      <c r="M92" s="136">
        <f t="shared" si="23"/>
        <v>165</v>
      </c>
      <c r="N92" s="452"/>
    </row>
    <row r="93" spans="1:14" ht="27" customHeight="1">
      <c r="A93" s="142" t="s">
        <v>342</v>
      </c>
      <c r="B93" s="193" t="s">
        <v>343</v>
      </c>
      <c r="C93" s="139">
        <v>3</v>
      </c>
      <c r="D93" s="139" t="s">
        <v>148</v>
      </c>
      <c r="E93" s="143" t="s">
        <v>84</v>
      </c>
      <c r="F93" s="136">
        <v>4</v>
      </c>
      <c r="G93" s="136">
        <v>0</v>
      </c>
      <c r="H93" s="136">
        <v>0</v>
      </c>
      <c r="I93" s="136">
        <v>0</v>
      </c>
      <c r="J93" s="136">
        <f t="shared" si="22"/>
        <v>4</v>
      </c>
      <c r="K93" s="136" t="s">
        <v>79</v>
      </c>
      <c r="L93" s="136">
        <v>3401220</v>
      </c>
      <c r="M93" s="136">
        <f t="shared" si="23"/>
        <v>12</v>
      </c>
      <c r="N93" s="452"/>
    </row>
    <row r="94" spans="1:14" ht="27.75" customHeight="1">
      <c r="A94" s="142" t="s">
        <v>344</v>
      </c>
      <c r="B94" s="193" t="s">
        <v>345</v>
      </c>
      <c r="C94" s="139">
        <v>3</v>
      </c>
      <c r="D94" s="139" t="s">
        <v>148</v>
      </c>
      <c r="E94" s="143" t="s">
        <v>84</v>
      </c>
      <c r="F94" s="136">
        <v>3</v>
      </c>
      <c r="G94" s="136">
        <v>0</v>
      </c>
      <c r="H94" s="136">
        <v>0</v>
      </c>
      <c r="I94" s="136">
        <v>0</v>
      </c>
      <c r="J94" s="136">
        <f t="shared" si="22"/>
        <v>3</v>
      </c>
      <c r="K94" s="136" t="s">
        <v>79</v>
      </c>
      <c r="L94" s="136">
        <v>3401220</v>
      </c>
      <c r="M94" s="136">
        <f t="shared" si="23"/>
        <v>9</v>
      </c>
      <c r="N94" s="452"/>
    </row>
    <row r="95" spans="1:14" ht="28.5" customHeight="1">
      <c r="A95" s="142" t="s">
        <v>87</v>
      </c>
      <c r="B95" s="193" t="s">
        <v>346</v>
      </c>
      <c r="C95" s="139">
        <v>15</v>
      </c>
      <c r="D95" s="139" t="s">
        <v>279</v>
      </c>
      <c r="E95" s="143" t="s">
        <v>84</v>
      </c>
      <c r="F95" s="136">
        <v>11</v>
      </c>
      <c r="G95" s="136">
        <v>0</v>
      </c>
      <c r="H95" s="136">
        <v>0</v>
      </c>
      <c r="I95" s="136">
        <v>0</v>
      </c>
      <c r="J95" s="136">
        <f t="shared" si="22"/>
        <v>11</v>
      </c>
      <c r="K95" s="136"/>
      <c r="L95" s="136">
        <v>3401220</v>
      </c>
      <c r="M95" s="136">
        <f t="shared" si="23"/>
        <v>165</v>
      </c>
      <c r="N95" s="452"/>
    </row>
    <row r="96" spans="1:14" ht="30" customHeight="1">
      <c r="A96" s="142" t="s">
        <v>119</v>
      </c>
      <c r="B96" s="193" t="s">
        <v>347</v>
      </c>
      <c r="C96" s="433">
        <v>5</v>
      </c>
      <c r="D96" s="139" t="s">
        <v>148</v>
      </c>
      <c r="E96" s="434" t="s">
        <v>84</v>
      </c>
      <c r="F96" s="435">
        <v>3</v>
      </c>
      <c r="G96" s="435">
        <v>0</v>
      </c>
      <c r="H96" s="435">
        <v>0</v>
      </c>
      <c r="I96" s="435">
        <v>0</v>
      </c>
      <c r="J96" s="136">
        <f>F96+G96+H96+I96</f>
        <v>3</v>
      </c>
      <c r="K96" s="435" t="s">
        <v>79</v>
      </c>
      <c r="L96" s="136">
        <v>3401220</v>
      </c>
      <c r="M96" s="136">
        <f>J96*C96</f>
        <v>15</v>
      </c>
      <c r="N96" s="452"/>
    </row>
    <row r="97" spans="1:14" s="450" customFormat="1" ht="28.15" customHeight="1">
      <c r="A97" s="142" t="s">
        <v>87</v>
      </c>
      <c r="B97" s="193" t="s">
        <v>348</v>
      </c>
      <c r="C97" s="139">
        <v>15</v>
      </c>
      <c r="D97" s="139" t="s">
        <v>279</v>
      </c>
      <c r="E97" s="143" t="s">
        <v>84</v>
      </c>
      <c r="F97" s="136">
        <v>11</v>
      </c>
      <c r="G97" s="136">
        <v>0</v>
      </c>
      <c r="H97" s="136">
        <v>0</v>
      </c>
      <c r="I97" s="136">
        <v>0</v>
      </c>
      <c r="J97" s="136">
        <f t="shared" ref="J97" si="24">F97+G97+H97+I97</f>
        <v>11</v>
      </c>
      <c r="K97" s="136"/>
      <c r="L97" s="136">
        <v>3401220</v>
      </c>
      <c r="M97" s="136">
        <f t="shared" ref="M97" si="25">J97*C97</f>
        <v>165</v>
      </c>
      <c r="N97" s="452"/>
    </row>
    <row r="98" spans="1:14" ht="28.15" customHeight="1">
      <c r="A98" s="142" t="s">
        <v>349</v>
      </c>
      <c r="B98" s="193" t="s">
        <v>350</v>
      </c>
      <c r="C98" s="139">
        <v>3</v>
      </c>
      <c r="D98" s="139" t="s">
        <v>112</v>
      </c>
      <c r="E98" s="143" t="s">
        <v>84</v>
      </c>
      <c r="F98" s="136">
        <v>6</v>
      </c>
      <c r="G98" s="136">
        <v>0</v>
      </c>
      <c r="H98" s="136">
        <v>0</v>
      </c>
      <c r="I98" s="136">
        <v>0</v>
      </c>
      <c r="J98" s="136">
        <f>F98</f>
        <v>6</v>
      </c>
      <c r="K98" s="136" t="s">
        <v>86</v>
      </c>
      <c r="L98" s="136">
        <v>3401220</v>
      </c>
      <c r="M98" s="435">
        <f t="shared" ref="M98" si="26">F98*C98</f>
        <v>18</v>
      </c>
      <c r="N98" s="452"/>
    </row>
    <row r="99" spans="1:14" ht="28.5" customHeight="1">
      <c r="A99" s="451" t="s">
        <v>351</v>
      </c>
      <c r="B99" s="193" t="s">
        <v>350</v>
      </c>
      <c r="C99" s="139">
        <v>3</v>
      </c>
      <c r="D99" s="139" t="s">
        <v>118</v>
      </c>
      <c r="E99" s="143" t="s">
        <v>84</v>
      </c>
      <c r="F99" s="136">
        <v>6</v>
      </c>
      <c r="G99" s="136">
        <v>0</v>
      </c>
      <c r="H99" s="136">
        <v>0</v>
      </c>
      <c r="I99" s="136">
        <v>0</v>
      </c>
      <c r="J99" s="136">
        <f>F99+G99+H99+I99</f>
        <v>6</v>
      </c>
      <c r="K99" s="136" t="s">
        <v>86</v>
      </c>
      <c r="L99" s="136">
        <v>3401220</v>
      </c>
      <c r="M99" s="136">
        <f>J99*C99</f>
        <v>18</v>
      </c>
      <c r="N99" s="452"/>
    </row>
    <row r="100" spans="1:14" ht="21" customHeight="1" thickBot="1">
      <c r="A100" s="455" t="s">
        <v>34</v>
      </c>
      <c r="B100" s="436"/>
      <c r="C100" s="437"/>
      <c r="D100" s="438" t="s">
        <v>117</v>
      </c>
      <c r="E100" s="437"/>
      <c r="F100" s="437"/>
      <c r="G100" s="437"/>
      <c r="H100" s="437"/>
      <c r="I100" s="437"/>
      <c r="J100" s="437"/>
      <c r="K100" s="437"/>
      <c r="L100" s="437"/>
      <c r="M100" s="437"/>
      <c r="N100" s="456"/>
    </row>
    <row r="101" spans="1:14" ht="21.75" customHeight="1">
      <c r="A101" s="447" t="s">
        <v>39</v>
      </c>
      <c r="B101" s="447"/>
      <c r="C101" s="447"/>
      <c r="D101" s="447"/>
      <c r="E101" s="447"/>
      <c r="F101" s="447"/>
      <c r="G101" s="447"/>
      <c r="H101" s="447"/>
      <c r="I101" s="447"/>
      <c r="J101" s="447"/>
      <c r="K101" s="447"/>
      <c r="L101" s="447"/>
      <c r="M101" s="447"/>
      <c r="N101" s="447"/>
    </row>
    <row r="102" spans="1:14" ht="25.5" customHeight="1">
      <c r="A102" s="142" t="s">
        <v>120</v>
      </c>
      <c r="B102" s="193" t="s">
        <v>352</v>
      </c>
      <c r="C102" s="139">
        <v>9</v>
      </c>
      <c r="D102" s="139" t="s">
        <v>121</v>
      </c>
      <c r="E102" s="143" t="s">
        <v>84</v>
      </c>
      <c r="F102" s="136">
        <v>3</v>
      </c>
      <c r="G102" s="136">
        <v>0</v>
      </c>
      <c r="H102" s="136">
        <v>0</v>
      </c>
      <c r="I102" s="136">
        <v>0</v>
      </c>
      <c r="J102" s="136">
        <f t="shared" ref="J102:J116" si="27">F102+G102+H102+I102</f>
        <v>3</v>
      </c>
      <c r="K102" s="136" t="s">
        <v>86</v>
      </c>
      <c r="L102" s="136">
        <v>3401220</v>
      </c>
      <c r="M102" s="136">
        <f t="shared" ref="M102:M116" si="28">J102*C102</f>
        <v>27</v>
      </c>
      <c r="N102" s="452"/>
    </row>
    <row r="103" spans="1:14" ht="25.5">
      <c r="A103" s="142" t="s">
        <v>87</v>
      </c>
      <c r="B103" s="193" t="s">
        <v>353</v>
      </c>
      <c r="C103" s="139">
        <v>15</v>
      </c>
      <c r="D103" s="139" t="s">
        <v>125</v>
      </c>
      <c r="E103" s="143" t="s">
        <v>84</v>
      </c>
      <c r="F103" s="136">
        <v>6</v>
      </c>
      <c r="G103" s="136">
        <v>0</v>
      </c>
      <c r="H103" s="136">
        <v>0</v>
      </c>
      <c r="I103" s="136">
        <v>0</v>
      </c>
      <c r="J103" s="136">
        <f>F103+G103+H103+I103</f>
        <v>6</v>
      </c>
      <c r="K103" s="136"/>
      <c r="L103" s="136">
        <v>3401220</v>
      </c>
      <c r="M103" s="136">
        <f>J103*C103</f>
        <v>90</v>
      </c>
      <c r="N103" s="452"/>
    </row>
    <row r="104" spans="1:14" ht="25.5">
      <c r="A104" s="142" t="s">
        <v>122</v>
      </c>
      <c r="B104" s="193" t="s">
        <v>354</v>
      </c>
      <c r="C104" s="139">
        <v>6</v>
      </c>
      <c r="D104" s="139" t="s">
        <v>121</v>
      </c>
      <c r="E104" s="143" t="s">
        <v>84</v>
      </c>
      <c r="F104" s="136">
        <v>3</v>
      </c>
      <c r="G104" s="136">
        <v>0</v>
      </c>
      <c r="H104" s="136">
        <v>0</v>
      </c>
      <c r="I104" s="136">
        <v>0</v>
      </c>
      <c r="J104" s="136">
        <f t="shared" si="27"/>
        <v>3</v>
      </c>
      <c r="K104" s="136" t="s">
        <v>86</v>
      </c>
      <c r="L104" s="136">
        <v>3401220</v>
      </c>
      <c r="M104" s="136">
        <f t="shared" si="28"/>
        <v>18</v>
      </c>
      <c r="N104" s="452"/>
    </row>
    <row r="105" spans="1:14" ht="25.5">
      <c r="A105" s="142" t="s">
        <v>123</v>
      </c>
      <c r="B105" s="193" t="s">
        <v>355</v>
      </c>
      <c r="C105" s="139">
        <v>6</v>
      </c>
      <c r="D105" s="139" t="s">
        <v>121</v>
      </c>
      <c r="E105" s="143" t="s">
        <v>84</v>
      </c>
      <c r="F105" s="136">
        <v>2</v>
      </c>
      <c r="G105" s="136">
        <v>0</v>
      </c>
      <c r="H105" s="136">
        <v>0</v>
      </c>
      <c r="I105" s="136">
        <v>0</v>
      </c>
      <c r="J105" s="136">
        <f t="shared" si="27"/>
        <v>2</v>
      </c>
      <c r="K105" s="136" t="s">
        <v>86</v>
      </c>
      <c r="L105" s="136">
        <v>3401220</v>
      </c>
      <c r="M105" s="136">
        <f t="shared" si="28"/>
        <v>12</v>
      </c>
      <c r="N105" s="452"/>
    </row>
    <row r="106" spans="1:14" ht="25.5">
      <c r="A106" s="142" t="s">
        <v>87</v>
      </c>
      <c r="B106" s="193" t="s">
        <v>356</v>
      </c>
      <c r="C106" s="139">
        <v>15</v>
      </c>
      <c r="D106" s="139" t="s">
        <v>125</v>
      </c>
      <c r="E106" s="143" t="s">
        <v>84</v>
      </c>
      <c r="F106" s="136">
        <v>6</v>
      </c>
      <c r="G106" s="136">
        <v>0</v>
      </c>
      <c r="H106" s="136">
        <v>0</v>
      </c>
      <c r="I106" s="136">
        <v>0</v>
      </c>
      <c r="J106" s="136">
        <f>F106+G106+H106+I106</f>
        <v>6</v>
      </c>
      <c r="K106" s="136"/>
      <c r="L106" s="136">
        <v>3401220</v>
      </c>
      <c r="M106" s="136">
        <f>J106*C106</f>
        <v>90</v>
      </c>
      <c r="N106" s="452"/>
    </row>
    <row r="107" spans="1:14" ht="38.25">
      <c r="A107" s="142" t="s">
        <v>124</v>
      </c>
      <c r="B107" s="193" t="s">
        <v>357</v>
      </c>
      <c r="C107" s="139">
        <v>5</v>
      </c>
      <c r="D107" s="139" t="s">
        <v>125</v>
      </c>
      <c r="E107" s="143" t="s">
        <v>84</v>
      </c>
      <c r="F107" s="136">
        <v>2</v>
      </c>
      <c r="G107" s="136">
        <v>0</v>
      </c>
      <c r="H107" s="136">
        <v>0</v>
      </c>
      <c r="I107" s="136">
        <v>0</v>
      </c>
      <c r="J107" s="136">
        <f t="shared" si="27"/>
        <v>2</v>
      </c>
      <c r="K107" s="136" t="s">
        <v>86</v>
      </c>
      <c r="L107" s="136">
        <v>3401220</v>
      </c>
      <c r="M107" s="136">
        <f t="shared" si="28"/>
        <v>10</v>
      </c>
      <c r="N107" s="452"/>
    </row>
    <row r="108" spans="1:14" ht="25.5">
      <c r="A108" s="142" t="s">
        <v>83</v>
      </c>
      <c r="B108" s="193" t="s">
        <v>358</v>
      </c>
      <c r="C108" s="139">
        <v>15</v>
      </c>
      <c r="D108" s="139" t="s">
        <v>125</v>
      </c>
      <c r="E108" s="143" t="s">
        <v>84</v>
      </c>
      <c r="F108" s="136">
        <v>6</v>
      </c>
      <c r="G108" s="136">
        <v>0</v>
      </c>
      <c r="H108" s="136">
        <v>0</v>
      </c>
      <c r="I108" s="136">
        <v>0</v>
      </c>
      <c r="J108" s="136">
        <f t="shared" si="27"/>
        <v>6</v>
      </c>
      <c r="K108" s="136"/>
      <c r="L108" s="136">
        <v>3401220</v>
      </c>
      <c r="M108" s="136">
        <f t="shared" si="28"/>
        <v>90</v>
      </c>
      <c r="N108" s="452"/>
    </row>
    <row r="109" spans="1:14" ht="38.25">
      <c r="A109" s="142" t="s">
        <v>128</v>
      </c>
      <c r="B109" s="193" t="s">
        <v>359</v>
      </c>
      <c r="C109" s="139">
        <v>5</v>
      </c>
      <c r="D109" s="139" t="s">
        <v>125</v>
      </c>
      <c r="E109" s="143" t="s">
        <v>84</v>
      </c>
      <c r="F109" s="136">
        <v>3</v>
      </c>
      <c r="G109" s="136">
        <v>0</v>
      </c>
      <c r="H109" s="136">
        <v>0</v>
      </c>
      <c r="I109" s="136">
        <v>0</v>
      </c>
      <c r="J109" s="136">
        <f>F109+G109+H109+I109</f>
        <v>3</v>
      </c>
      <c r="K109" s="136" t="s">
        <v>86</v>
      </c>
      <c r="L109" s="136">
        <v>3401220</v>
      </c>
      <c r="M109" s="136">
        <f>SUM(C113)*F113</f>
        <v>15</v>
      </c>
      <c r="N109" s="452"/>
    </row>
    <row r="110" spans="1:14" ht="25.5">
      <c r="A110" s="142" t="s">
        <v>127</v>
      </c>
      <c r="B110" s="193" t="s">
        <v>360</v>
      </c>
      <c r="C110" s="139">
        <v>2</v>
      </c>
      <c r="D110" s="139" t="s">
        <v>118</v>
      </c>
      <c r="E110" s="143" t="s">
        <v>84</v>
      </c>
      <c r="F110" s="136">
        <v>5</v>
      </c>
      <c r="G110" s="136">
        <v>0</v>
      </c>
      <c r="H110" s="136">
        <v>0</v>
      </c>
      <c r="I110" s="136">
        <v>0</v>
      </c>
      <c r="J110" s="136">
        <f t="shared" ref="J110" si="29">F110</f>
        <v>5</v>
      </c>
      <c r="K110" s="136" t="s">
        <v>86</v>
      </c>
      <c r="L110" s="136">
        <v>3401220</v>
      </c>
      <c r="M110" s="136">
        <f t="shared" ref="M110" si="30">F110*C110</f>
        <v>10</v>
      </c>
      <c r="N110" s="452"/>
    </row>
    <row r="111" spans="1:14" ht="25.5">
      <c r="A111" s="142" t="s">
        <v>83</v>
      </c>
      <c r="B111" s="193" t="s">
        <v>361</v>
      </c>
      <c r="C111" s="139">
        <v>15</v>
      </c>
      <c r="D111" s="139" t="s">
        <v>125</v>
      </c>
      <c r="E111" s="143" t="s">
        <v>84</v>
      </c>
      <c r="F111" s="136">
        <v>6</v>
      </c>
      <c r="G111" s="136">
        <v>0</v>
      </c>
      <c r="H111" s="136">
        <v>0</v>
      </c>
      <c r="I111" s="136">
        <v>0</v>
      </c>
      <c r="J111" s="136">
        <f>F111+G111+H111+I111</f>
        <v>6</v>
      </c>
      <c r="K111" s="136"/>
      <c r="L111" s="136">
        <v>3401220</v>
      </c>
      <c r="M111" s="136">
        <f>J111*C111</f>
        <v>90</v>
      </c>
      <c r="N111" s="452"/>
    </row>
    <row r="112" spans="1:14" ht="25.5">
      <c r="A112" s="142" t="s">
        <v>129</v>
      </c>
      <c r="B112" s="193" t="s">
        <v>362</v>
      </c>
      <c r="C112" s="139">
        <v>5</v>
      </c>
      <c r="D112" s="139" t="s">
        <v>125</v>
      </c>
      <c r="E112" s="143" t="s">
        <v>84</v>
      </c>
      <c r="F112" s="136">
        <v>2</v>
      </c>
      <c r="G112" s="136">
        <v>0</v>
      </c>
      <c r="H112" s="136">
        <v>0</v>
      </c>
      <c r="I112" s="136">
        <v>0</v>
      </c>
      <c r="J112" s="136">
        <f>F112+G112+H112+I112</f>
        <v>2</v>
      </c>
      <c r="K112" s="136" t="s">
        <v>86</v>
      </c>
      <c r="L112" s="136">
        <v>3401220</v>
      </c>
      <c r="M112" s="136">
        <f>J112*C112</f>
        <v>10</v>
      </c>
      <c r="N112" s="452"/>
    </row>
    <row r="113" spans="1:14" ht="25.5">
      <c r="A113" s="142" t="s">
        <v>130</v>
      </c>
      <c r="B113" s="193" t="s">
        <v>363</v>
      </c>
      <c r="C113" s="139">
        <v>5</v>
      </c>
      <c r="D113" s="139" t="s">
        <v>125</v>
      </c>
      <c r="E113" s="143" t="s">
        <v>84</v>
      </c>
      <c r="F113" s="136">
        <v>3</v>
      </c>
      <c r="G113" s="136">
        <v>0</v>
      </c>
      <c r="H113" s="136">
        <v>0</v>
      </c>
      <c r="I113" s="136">
        <v>0</v>
      </c>
      <c r="J113" s="136">
        <f t="shared" si="27"/>
        <v>3</v>
      </c>
      <c r="K113" s="136" t="s">
        <v>86</v>
      </c>
      <c r="L113" s="136">
        <v>3401220</v>
      </c>
      <c r="M113" s="136">
        <f t="shared" si="28"/>
        <v>15</v>
      </c>
      <c r="N113" s="452"/>
    </row>
    <row r="114" spans="1:14" ht="25.5">
      <c r="A114" s="142" t="s">
        <v>126</v>
      </c>
      <c r="B114" s="193" t="s">
        <v>364</v>
      </c>
      <c r="C114" s="139">
        <v>4</v>
      </c>
      <c r="D114" s="139" t="s">
        <v>125</v>
      </c>
      <c r="E114" s="143" t="s">
        <v>84</v>
      </c>
      <c r="F114" s="136">
        <v>4</v>
      </c>
      <c r="G114" s="136">
        <v>0</v>
      </c>
      <c r="H114" s="136">
        <v>0</v>
      </c>
      <c r="I114" s="136">
        <v>0</v>
      </c>
      <c r="J114" s="136">
        <f t="shared" ref="J114" si="31">F114</f>
        <v>4</v>
      </c>
      <c r="K114" s="136" t="s">
        <v>86</v>
      </c>
      <c r="L114" s="136">
        <v>3401220</v>
      </c>
      <c r="M114" s="136">
        <f>J114*C114</f>
        <v>16</v>
      </c>
      <c r="N114" s="452"/>
    </row>
    <row r="115" spans="1:14" ht="25.5">
      <c r="A115" s="142" t="s">
        <v>87</v>
      </c>
      <c r="B115" s="193" t="s">
        <v>365</v>
      </c>
      <c r="C115" s="139">
        <v>15</v>
      </c>
      <c r="D115" s="139" t="s">
        <v>125</v>
      </c>
      <c r="E115" s="143" t="s">
        <v>84</v>
      </c>
      <c r="F115" s="136">
        <v>6</v>
      </c>
      <c r="G115" s="136">
        <v>0</v>
      </c>
      <c r="H115" s="136">
        <v>0</v>
      </c>
      <c r="I115" s="136">
        <v>0</v>
      </c>
      <c r="J115" s="136">
        <f t="shared" si="27"/>
        <v>6</v>
      </c>
      <c r="K115" s="136"/>
      <c r="L115" s="136">
        <v>3401220</v>
      </c>
      <c r="M115" s="136">
        <f t="shared" si="28"/>
        <v>90</v>
      </c>
      <c r="N115" s="452"/>
    </row>
    <row r="116" spans="1:14" ht="38.25">
      <c r="A116" s="142" t="s">
        <v>131</v>
      </c>
      <c r="B116" s="193" t="s">
        <v>366</v>
      </c>
      <c r="C116" s="139">
        <v>7</v>
      </c>
      <c r="D116" s="139" t="s">
        <v>125</v>
      </c>
      <c r="E116" s="143" t="s">
        <v>84</v>
      </c>
      <c r="F116" s="136">
        <v>2</v>
      </c>
      <c r="G116" s="136">
        <v>0</v>
      </c>
      <c r="H116" s="136">
        <v>0</v>
      </c>
      <c r="I116" s="136">
        <v>0</v>
      </c>
      <c r="J116" s="136">
        <f t="shared" si="27"/>
        <v>2</v>
      </c>
      <c r="K116" s="136" t="s">
        <v>86</v>
      </c>
      <c r="L116" s="136">
        <v>3401220</v>
      </c>
      <c r="M116" s="136">
        <f t="shared" si="28"/>
        <v>14</v>
      </c>
      <c r="N116" s="452"/>
    </row>
    <row r="117" spans="1:14" ht="18" customHeight="1" thickBot="1">
      <c r="A117" s="455" t="s">
        <v>35</v>
      </c>
      <c r="B117" s="436"/>
      <c r="C117" s="437"/>
      <c r="D117" s="438" t="s">
        <v>367</v>
      </c>
      <c r="E117" s="437"/>
      <c r="F117" s="437"/>
      <c r="G117" s="437"/>
      <c r="H117" s="437"/>
      <c r="I117" s="437"/>
      <c r="J117" s="437"/>
      <c r="K117" s="437"/>
      <c r="L117" s="437"/>
      <c r="M117" s="437"/>
      <c r="N117" s="456"/>
    </row>
    <row r="118" spans="1:14" ht="19.5" customHeight="1">
      <c r="A118" s="428" t="s">
        <v>805</v>
      </c>
      <c r="B118" s="428"/>
      <c r="C118" s="428"/>
      <c r="D118" s="428"/>
      <c r="E118" s="428"/>
      <c r="F118" s="428"/>
      <c r="G118" s="428"/>
      <c r="H118" s="428"/>
      <c r="I118" s="428"/>
      <c r="J118" s="428"/>
      <c r="K118" s="428"/>
      <c r="L118" s="428"/>
      <c r="M118" s="428"/>
      <c r="N118" s="428"/>
    </row>
    <row r="119" spans="1:14" ht="28.5" customHeight="1">
      <c r="A119" s="451" t="s">
        <v>806</v>
      </c>
      <c r="B119" s="193" t="s">
        <v>807</v>
      </c>
      <c r="C119" s="139">
        <v>5</v>
      </c>
      <c r="D119" s="139" t="s">
        <v>112</v>
      </c>
      <c r="E119" s="143" t="s">
        <v>84</v>
      </c>
      <c r="F119" s="136">
        <v>4</v>
      </c>
      <c r="G119" s="136">
        <v>0</v>
      </c>
      <c r="H119" s="136">
        <v>0</v>
      </c>
      <c r="I119" s="136">
        <v>0</v>
      </c>
      <c r="J119" s="136">
        <f>F119+G119+H119+I119</f>
        <v>4</v>
      </c>
      <c r="K119" s="136" t="s">
        <v>86</v>
      </c>
      <c r="L119" s="136">
        <v>3401220</v>
      </c>
      <c r="M119" s="136">
        <f>J119*C119</f>
        <v>20</v>
      </c>
      <c r="N119" s="452"/>
    </row>
    <row r="120" spans="1:14" ht="25.5">
      <c r="A120" s="142" t="s">
        <v>808</v>
      </c>
      <c r="B120" s="193" t="s">
        <v>809</v>
      </c>
      <c r="C120" s="139">
        <v>5</v>
      </c>
      <c r="D120" s="139" t="s">
        <v>810</v>
      </c>
      <c r="E120" s="143" t="s">
        <v>84</v>
      </c>
      <c r="F120" s="136">
        <v>4</v>
      </c>
      <c r="G120" s="136">
        <v>0</v>
      </c>
      <c r="H120" s="136">
        <v>0</v>
      </c>
      <c r="I120" s="136">
        <v>0</v>
      </c>
      <c r="J120" s="136">
        <f t="shared" ref="J120:J121" si="32">F120+G120+H120+I120</f>
        <v>4</v>
      </c>
      <c r="K120" s="136" t="s">
        <v>86</v>
      </c>
      <c r="L120" s="136">
        <v>3401220</v>
      </c>
      <c r="M120" s="136">
        <f t="shared" ref="M120:M121" si="33">J120*C120</f>
        <v>20</v>
      </c>
      <c r="N120" s="452"/>
    </row>
    <row r="121" spans="1:14" ht="25.5">
      <c r="A121" s="142" t="s">
        <v>811</v>
      </c>
      <c r="B121" s="193" t="s">
        <v>812</v>
      </c>
      <c r="C121" s="139">
        <v>5</v>
      </c>
      <c r="D121" s="139" t="s">
        <v>813</v>
      </c>
      <c r="E121" s="143" t="s">
        <v>84</v>
      </c>
      <c r="F121" s="136">
        <v>4</v>
      </c>
      <c r="G121" s="136">
        <v>0</v>
      </c>
      <c r="H121" s="136">
        <v>0</v>
      </c>
      <c r="I121" s="136">
        <v>0</v>
      </c>
      <c r="J121" s="136">
        <f t="shared" si="32"/>
        <v>4</v>
      </c>
      <c r="K121" s="136" t="s">
        <v>86</v>
      </c>
      <c r="L121" s="136">
        <v>3401220</v>
      </c>
      <c r="M121" s="136">
        <f t="shared" si="33"/>
        <v>20</v>
      </c>
      <c r="N121" s="452"/>
    </row>
    <row r="122" spans="1:14" ht="25.5">
      <c r="A122" s="142" t="s">
        <v>88</v>
      </c>
      <c r="B122" s="193" t="s">
        <v>814</v>
      </c>
      <c r="C122" s="139">
        <v>15</v>
      </c>
      <c r="D122" s="139" t="s">
        <v>279</v>
      </c>
      <c r="E122" s="143" t="s">
        <v>84</v>
      </c>
      <c r="F122" s="136">
        <v>5</v>
      </c>
      <c r="G122" s="136">
        <v>0</v>
      </c>
      <c r="H122" s="136">
        <v>0</v>
      </c>
      <c r="I122" s="136">
        <v>0</v>
      </c>
      <c r="J122" s="136">
        <f>F122+G122+H122+I122</f>
        <v>5</v>
      </c>
      <c r="K122" s="136"/>
      <c r="L122" s="136">
        <v>3401220</v>
      </c>
      <c r="M122" s="136">
        <f>J122*C122</f>
        <v>75</v>
      </c>
      <c r="N122" s="452"/>
    </row>
    <row r="123" spans="1:14" ht="25.5">
      <c r="A123" s="142" t="s">
        <v>815</v>
      </c>
      <c r="B123" s="193" t="s">
        <v>282</v>
      </c>
      <c r="C123" s="139">
        <v>5</v>
      </c>
      <c r="D123" s="139" t="s">
        <v>810</v>
      </c>
      <c r="E123" s="143" t="s">
        <v>84</v>
      </c>
      <c r="F123" s="136">
        <v>4</v>
      </c>
      <c r="G123" s="136">
        <v>0</v>
      </c>
      <c r="H123" s="136">
        <v>0</v>
      </c>
      <c r="I123" s="136">
        <v>0</v>
      </c>
      <c r="J123" s="136">
        <f>F123+G123+H123+I123</f>
        <v>4</v>
      </c>
      <c r="K123" s="136" t="s">
        <v>86</v>
      </c>
      <c r="L123" s="136">
        <v>3401220</v>
      </c>
      <c r="M123" s="136">
        <f>J123*C123</f>
        <v>20</v>
      </c>
      <c r="N123" s="452"/>
    </row>
    <row r="124" spans="1:14" ht="25.5">
      <c r="A124" s="142" t="s">
        <v>816</v>
      </c>
      <c r="B124" s="193" t="s">
        <v>817</v>
      </c>
      <c r="C124" s="139">
        <v>5</v>
      </c>
      <c r="D124" s="139" t="s">
        <v>810</v>
      </c>
      <c r="E124" s="143" t="s">
        <v>84</v>
      </c>
      <c r="F124" s="136">
        <v>4</v>
      </c>
      <c r="G124" s="136">
        <v>0</v>
      </c>
      <c r="H124" s="136">
        <v>0</v>
      </c>
      <c r="I124" s="136">
        <v>0</v>
      </c>
      <c r="J124" s="136">
        <f t="shared" ref="J124" si="34">F124+G124+H124+I124</f>
        <v>4</v>
      </c>
      <c r="K124" s="136" t="s">
        <v>86</v>
      </c>
      <c r="L124" s="136">
        <v>3401220</v>
      </c>
      <c r="M124" s="136">
        <f t="shared" ref="M124" si="35">J124*C124</f>
        <v>20</v>
      </c>
      <c r="N124" s="452"/>
    </row>
    <row r="125" spans="1:14" ht="26.25" customHeight="1">
      <c r="A125" s="142" t="s">
        <v>87</v>
      </c>
      <c r="B125" s="193" t="s">
        <v>818</v>
      </c>
      <c r="C125" s="139">
        <v>15</v>
      </c>
      <c r="D125" s="139" t="s">
        <v>279</v>
      </c>
      <c r="E125" s="143" t="s">
        <v>84</v>
      </c>
      <c r="F125" s="136">
        <v>5</v>
      </c>
      <c r="G125" s="136">
        <v>0</v>
      </c>
      <c r="H125" s="136">
        <v>0</v>
      </c>
      <c r="I125" s="136">
        <v>0</v>
      </c>
      <c r="J125" s="136">
        <f>F125+G125+H125+I125</f>
        <v>5</v>
      </c>
      <c r="K125" s="136"/>
      <c r="L125" s="136">
        <v>3401220</v>
      </c>
      <c r="M125" s="136">
        <f>J125*C125</f>
        <v>75</v>
      </c>
      <c r="N125" s="452"/>
    </row>
    <row r="126" spans="1:14" ht="25.5">
      <c r="A126" s="142" t="s">
        <v>819</v>
      </c>
      <c r="B126" s="193" t="s">
        <v>254</v>
      </c>
      <c r="C126" s="139">
        <v>4</v>
      </c>
      <c r="D126" s="139" t="s">
        <v>810</v>
      </c>
      <c r="E126" s="143" t="s">
        <v>84</v>
      </c>
      <c r="F126" s="136">
        <v>4</v>
      </c>
      <c r="G126" s="136">
        <v>0</v>
      </c>
      <c r="H126" s="136">
        <v>0</v>
      </c>
      <c r="I126" s="136">
        <v>0</v>
      </c>
      <c r="J126" s="136">
        <f>F126</f>
        <v>4</v>
      </c>
      <c r="K126" s="136" t="s">
        <v>86</v>
      </c>
      <c r="L126" s="136">
        <v>3401220</v>
      </c>
      <c r="M126" s="136">
        <f>J126*C126</f>
        <v>16</v>
      </c>
      <c r="N126" s="452"/>
    </row>
    <row r="127" spans="1:14" ht="25.5">
      <c r="A127" s="142" t="s">
        <v>87</v>
      </c>
      <c r="B127" s="193" t="s">
        <v>820</v>
      </c>
      <c r="C127" s="139">
        <v>15</v>
      </c>
      <c r="D127" s="139" t="s">
        <v>304</v>
      </c>
      <c r="E127" s="143" t="s">
        <v>84</v>
      </c>
      <c r="F127" s="136">
        <v>5</v>
      </c>
      <c r="G127" s="136">
        <v>0</v>
      </c>
      <c r="H127" s="136">
        <v>0</v>
      </c>
      <c r="I127" s="136">
        <v>0</v>
      </c>
      <c r="J127" s="136">
        <f>F127+G127+H127+I127</f>
        <v>5</v>
      </c>
      <c r="K127" s="136"/>
      <c r="L127" s="136">
        <v>3401220</v>
      </c>
      <c r="M127" s="136">
        <f>J127*C127</f>
        <v>75</v>
      </c>
      <c r="N127" s="452"/>
    </row>
    <row r="128" spans="1:14" ht="25.5">
      <c r="A128" s="142" t="s">
        <v>821</v>
      </c>
      <c r="B128" s="193" t="s">
        <v>822</v>
      </c>
      <c r="C128" s="139">
        <v>5</v>
      </c>
      <c r="D128" s="139" t="s">
        <v>112</v>
      </c>
      <c r="E128" s="136" t="s">
        <v>823</v>
      </c>
      <c r="F128" s="136">
        <v>3</v>
      </c>
      <c r="G128" s="136">
        <v>0</v>
      </c>
      <c r="H128" s="136">
        <v>0</v>
      </c>
      <c r="I128" s="136">
        <v>0</v>
      </c>
      <c r="J128" s="136">
        <f>F128</f>
        <v>3</v>
      </c>
      <c r="K128" s="136" t="s">
        <v>86</v>
      </c>
      <c r="L128" s="136">
        <v>3401220</v>
      </c>
      <c r="M128" s="136">
        <f>J128*C128</f>
        <v>15</v>
      </c>
      <c r="N128" s="452"/>
    </row>
    <row r="129" spans="1:14" ht="25.5">
      <c r="A129" s="142" t="s">
        <v>824</v>
      </c>
      <c r="B129" s="193" t="s">
        <v>825</v>
      </c>
      <c r="C129" s="139">
        <v>5</v>
      </c>
      <c r="D129" s="139" t="s">
        <v>148</v>
      </c>
      <c r="E129" s="143" t="s">
        <v>84</v>
      </c>
      <c r="F129" s="136">
        <v>4</v>
      </c>
      <c r="G129" s="136">
        <v>0</v>
      </c>
      <c r="H129" s="136">
        <v>0</v>
      </c>
      <c r="I129" s="136">
        <v>0</v>
      </c>
      <c r="J129" s="136">
        <f t="shared" ref="J129" si="36">F129+G129+H129+I129</f>
        <v>4</v>
      </c>
      <c r="K129" s="136" t="s">
        <v>72</v>
      </c>
      <c r="L129" s="136">
        <v>3401220</v>
      </c>
      <c r="M129" s="136">
        <f t="shared" ref="M129" si="37">J129*C129</f>
        <v>20</v>
      </c>
      <c r="N129" s="452"/>
    </row>
    <row r="130" spans="1:14" ht="18" customHeight="1" thickBot="1">
      <c r="A130" s="455" t="s">
        <v>826</v>
      </c>
      <c r="B130" s="436"/>
      <c r="C130" s="437"/>
      <c r="D130" s="438" t="s">
        <v>827</v>
      </c>
      <c r="E130" s="437"/>
      <c r="F130" s="437"/>
      <c r="G130" s="437"/>
      <c r="H130" s="437"/>
      <c r="I130" s="437"/>
      <c r="J130" s="437"/>
      <c r="K130" s="437"/>
      <c r="L130" s="437"/>
      <c r="M130" s="437"/>
      <c r="N130" s="456"/>
    </row>
    <row r="131" spans="1:14" ht="16.5" customHeight="1">
      <c r="A131" s="459" t="s">
        <v>828</v>
      </c>
      <c r="B131" s="460"/>
      <c r="C131" s="460"/>
      <c r="D131" s="460"/>
      <c r="E131" s="460"/>
      <c r="F131" s="460"/>
      <c r="G131" s="460"/>
      <c r="H131" s="460"/>
      <c r="I131" s="460"/>
      <c r="J131" s="460"/>
      <c r="K131" s="460"/>
      <c r="L131" s="460"/>
      <c r="M131" s="460"/>
      <c r="N131" s="461"/>
    </row>
    <row r="132" spans="1:14" ht="4.9000000000000004" customHeight="1"/>
    <row r="133" spans="1:14" ht="13.15" customHeight="1">
      <c r="A133" s="372" t="s">
        <v>37</v>
      </c>
      <c r="B133" s="372"/>
      <c r="C133" s="372"/>
      <c r="D133" s="372"/>
      <c r="E133" s="372"/>
      <c r="F133" s="372"/>
      <c r="G133" s="372"/>
      <c r="H133" s="372"/>
      <c r="I133" s="372"/>
      <c r="J133" s="372"/>
      <c r="K133" s="372"/>
      <c r="L133" s="372"/>
      <c r="M133" s="372"/>
      <c r="N133" s="372"/>
    </row>
    <row r="136" spans="1:14" ht="10.9" customHeight="1">
      <c r="C136" s="77"/>
      <c r="D136" s="78"/>
      <c r="E136" s="96"/>
      <c r="F136" s="97"/>
      <c r="G136" s="97"/>
      <c r="H136" s="97"/>
      <c r="I136" s="97"/>
      <c r="J136" s="97"/>
    </row>
    <row r="139" spans="1:14" ht="26.25" customHeight="1"/>
  </sheetData>
  <mergeCells count="25">
    <mergeCell ref="A118:N118"/>
    <mergeCell ref="A131:M131"/>
    <mergeCell ref="A55:N55"/>
    <mergeCell ref="D62:E62"/>
    <mergeCell ref="A63:N63"/>
    <mergeCell ref="A79:N79"/>
    <mergeCell ref="A101:N101"/>
    <mergeCell ref="A133:N133"/>
    <mergeCell ref="D6:E6"/>
    <mergeCell ref="A8:N8"/>
    <mergeCell ref="A9:N9"/>
    <mergeCell ref="A10:N10"/>
    <mergeCell ref="A21:N21"/>
    <mergeCell ref="A34:N34"/>
    <mergeCell ref="A44:N44"/>
    <mergeCell ref="K2:N2"/>
    <mergeCell ref="A4:M4"/>
    <mergeCell ref="A5:A6"/>
    <mergeCell ref="B5:B6"/>
    <mergeCell ref="C5:C6"/>
    <mergeCell ref="F5:J5"/>
    <mergeCell ref="K5:K6"/>
    <mergeCell ref="L5:L6"/>
    <mergeCell ref="M5:M6"/>
    <mergeCell ref="N5:N6"/>
  </mergeCells>
  <printOptions horizontalCentered="1"/>
  <pageMargins left="0.27559055118110237" right="0.39370078740157483" top="1.1023622047244095" bottom="0.35433070866141736" header="0.94488188976377963" footer="0.23622047244094491"/>
  <pageSetup paperSize="9" scale="94" orientation="landscape" r:id="rId1"/>
  <headerFooter differentFirst="1" alignWithMargins="0">
    <oddHeader>&amp;C&amp;9&amp;P</oddHeader>
    <oddFooter>&amp;R&amp;8ДШВСМ</oddFooter>
  </headerFooter>
  <rowBreaks count="2" manualBreakCount="2">
    <brk id="18" max="13" man="1"/>
    <brk id="52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V119"/>
  <sheetViews>
    <sheetView view="pageBreakPreview" topLeftCell="A49" zoomScaleNormal="100" zoomScaleSheetLayoutView="100" workbookViewId="0">
      <selection activeCell="D64" sqref="D64"/>
    </sheetView>
  </sheetViews>
  <sheetFormatPr defaultColWidth="9.140625" defaultRowHeight="12.75"/>
  <cols>
    <col min="1" max="1" width="43.5703125" customWidth="1"/>
    <col min="2" max="2" width="9.5703125" style="266" customWidth="1"/>
    <col min="3" max="3" width="6.28515625" style="267" customWidth="1"/>
    <col min="4" max="4" width="14.85546875" style="268" customWidth="1"/>
    <col min="5" max="5" width="18.5703125" style="268" customWidth="1"/>
    <col min="6" max="6" width="6.140625" style="266" customWidth="1"/>
    <col min="7" max="7" width="5.42578125" style="266" customWidth="1"/>
    <col min="8" max="8" width="5.85546875" style="266" customWidth="1"/>
    <col min="9" max="9" width="6.28515625" style="266" customWidth="1"/>
    <col min="10" max="10" width="6.85546875" style="266" customWidth="1"/>
    <col min="11" max="11" width="7.28515625" style="266" customWidth="1"/>
    <col min="12" max="12" width="8" style="269" customWidth="1"/>
    <col min="13" max="13" width="8" style="266" customWidth="1"/>
  </cols>
  <sheetData>
    <row r="1" spans="1:256" s="1" customFormat="1" ht="18" customHeight="1">
      <c r="C1" s="104"/>
      <c r="F1" s="2"/>
      <c r="G1" s="2"/>
      <c r="H1" s="2"/>
      <c r="I1" s="2"/>
      <c r="J1" s="2"/>
      <c r="K1" s="230" t="s">
        <v>0</v>
      </c>
      <c r="L1" s="2"/>
      <c r="M1" s="231"/>
      <c r="N1" s="230"/>
    </row>
    <row r="2" spans="1:256" s="1" customFormat="1" ht="51.75" customHeight="1">
      <c r="B2" s="2"/>
      <c r="C2" s="107"/>
      <c r="E2" s="194"/>
      <c r="F2" s="2"/>
      <c r="G2" s="2"/>
      <c r="H2" s="2"/>
      <c r="I2" s="2"/>
      <c r="J2" s="2"/>
      <c r="K2" s="419" t="s">
        <v>507</v>
      </c>
      <c r="L2" s="419"/>
      <c r="M2" s="419"/>
      <c r="N2" s="419"/>
      <c r="O2" s="57"/>
      <c r="Q2"/>
    </row>
    <row r="3" spans="1:256" s="1" customFormat="1" ht="15.75" customHeight="1">
      <c r="B3" s="2"/>
      <c r="C3" s="107"/>
      <c r="E3" s="194"/>
      <c r="F3" s="2"/>
      <c r="G3" s="2"/>
      <c r="H3" s="2"/>
      <c r="I3" s="2"/>
      <c r="J3" s="2"/>
      <c r="K3" s="2"/>
      <c r="L3" s="90"/>
      <c r="M3" s="90"/>
      <c r="N3" s="232"/>
    </row>
    <row r="4" spans="1:256" s="233" customFormat="1" ht="29.25" customHeight="1" thickBot="1">
      <c r="A4" s="420" t="s">
        <v>508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</row>
    <row r="5" spans="1:256" s="186" customFormat="1" ht="24" customHeight="1" thickBot="1">
      <c r="A5" s="380" t="s">
        <v>1</v>
      </c>
      <c r="B5" s="382" t="s">
        <v>2</v>
      </c>
      <c r="C5" s="421" t="s">
        <v>3</v>
      </c>
      <c r="D5" s="196" t="s">
        <v>64</v>
      </c>
      <c r="E5" s="197" t="s">
        <v>5</v>
      </c>
      <c r="F5" s="377" t="s">
        <v>6</v>
      </c>
      <c r="G5" s="384"/>
      <c r="H5" s="384"/>
      <c r="I5" s="384"/>
      <c r="J5" s="378"/>
      <c r="K5" s="385" t="s">
        <v>7</v>
      </c>
      <c r="L5" s="382" t="s">
        <v>8</v>
      </c>
      <c r="M5" s="382" t="s">
        <v>9</v>
      </c>
      <c r="N5" s="382" t="s">
        <v>509</v>
      </c>
    </row>
    <row r="6" spans="1:256" s="234" customFormat="1" ht="26.25" customHeight="1" thickBot="1">
      <c r="A6" s="381"/>
      <c r="B6" s="383"/>
      <c r="C6" s="422"/>
      <c r="D6" s="377" t="s">
        <v>65</v>
      </c>
      <c r="E6" s="378"/>
      <c r="F6" s="10" t="s">
        <v>12</v>
      </c>
      <c r="G6" s="10" t="s">
        <v>13</v>
      </c>
      <c r="H6" s="195" t="s">
        <v>14</v>
      </c>
      <c r="I6" s="10" t="s">
        <v>15</v>
      </c>
      <c r="J6" s="10" t="s">
        <v>16</v>
      </c>
      <c r="K6" s="386"/>
      <c r="L6" s="383"/>
      <c r="M6" s="383"/>
      <c r="N6" s="383"/>
    </row>
    <row r="7" spans="1:256" s="1" customFormat="1" ht="6.6" customHeight="1">
      <c r="B7" s="2"/>
      <c r="C7" s="107"/>
      <c r="D7" s="194"/>
      <c r="E7" s="194"/>
      <c r="F7" s="2"/>
      <c r="G7" s="2"/>
      <c r="H7" s="2"/>
      <c r="I7" s="2"/>
      <c r="J7" s="2"/>
      <c r="K7" s="232"/>
      <c r="L7" s="90"/>
      <c r="M7" s="90"/>
      <c r="N7" s="232"/>
    </row>
    <row r="8" spans="1:256" s="235" customFormat="1" ht="18" customHeight="1">
      <c r="A8" s="423" t="s">
        <v>510</v>
      </c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</row>
    <row r="9" spans="1:256" s="236" customFormat="1" ht="18" customHeight="1">
      <c r="A9" s="391" t="s">
        <v>511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  <c r="HY9" s="391"/>
      <c r="HZ9" s="391"/>
      <c r="IA9" s="391"/>
      <c r="IB9" s="391"/>
      <c r="IC9" s="391"/>
      <c r="ID9" s="391"/>
      <c r="IE9" s="391"/>
      <c r="IF9" s="391"/>
      <c r="IG9" s="391"/>
      <c r="IH9" s="391"/>
      <c r="II9" s="391"/>
      <c r="IJ9" s="391"/>
      <c r="IK9" s="391"/>
      <c r="IL9" s="391"/>
      <c r="IM9" s="391"/>
      <c r="IN9" s="391"/>
      <c r="IO9" s="391"/>
      <c r="IP9" s="391"/>
      <c r="IQ9" s="391"/>
      <c r="IR9" s="391"/>
      <c r="IS9" s="391"/>
      <c r="IT9" s="391"/>
      <c r="IU9" s="391"/>
      <c r="IV9" s="391"/>
    </row>
    <row r="10" spans="1:256" s="144" customFormat="1" ht="24" customHeight="1">
      <c r="A10" s="427" t="s">
        <v>512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236"/>
    </row>
    <row r="11" spans="1:256" ht="22.5" customHeight="1">
      <c r="A11" s="425" t="s">
        <v>25</v>
      </c>
      <c r="B11" s="425"/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  <c r="II11" s="234"/>
      <c r="IJ11" s="234"/>
      <c r="IK11" s="234"/>
      <c r="IL11" s="234"/>
      <c r="IM11" s="234"/>
      <c r="IN11" s="234"/>
      <c r="IO11" s="234"/>
    </row>
    <row r="12" spans="1:256" s="1" customFormat="1" ht="27" customHeight="1">
      <c r="A12" s="142" t="s">
        <v>513</v>
      </c>
      <c r="B12" s="193" t="s">
        <v>514</v>
      </c>
      <c r="C12" s="139">
        <v>14</v>
      </c>
      <c r="D12" s="139" t="s">
        <v>118</v>
      </c>
      <c r="E12" s="193" t="s">
        <v>515</v>
      </c>
      <c r="F12" s="139">
        <v>15</v>
      </c>
      <c r="G12" s="139">
        <v>0</v>
      </c>
      <c r="H12" s="139">
        <v>0</v>
      </c>
      <c r="I12" s="139">
        <v>0</v>
      </c>
      <c r="J12" s="139">
        <v>15</v>
      </c>
      <c r="K12" s="139"/>
      <c r="L12" s="139">
        <v>3401220</v>
      </c>
      <c r="M12" s="139">
        <f t="shared" ref="M12:M21" si="0">J12*C12</f>
        <v>210</v>
      </c>
      <c r="N12" s="237"/>
    </row>
    <row r="13" spans="1:256" s="1" customFormat="1" ht="27" customHeight="1">
      <c r="A13" s="142" t="s">
        <v>513</v>
      </c>
      <c r="B13" s="193" t="s">
        <v>516</v>
      </c>
      <c r="C13" s="139">
        <v>18</v>
      </c>
      <c r="D13" s="139" t="s">
        <v>118</v>
      </c>
      <c r="E13" s="193" t="s">
        <v>515</v>
      </c>
      <c r="F13" s="139">
        <v>10</v>
      </c>
      <c r="G13" s="139">
        <v>0</v>
      </c>
      <c r="H13" s="139">
        <v>0</v>
      </c>
      <c r="I13" s="139">
        <v>0</v>
      </c>
      <c r="J13" s="139">
        <v>10</v>
      </c>
      <c r="K13" s="139"/>
      <c r="L13" s="139">
        <v>3401220</v>
      </c>
      <c r="M13" s="139">
        <f t="shared" si="0"/>
        <v>180</v>
      </c>
      <c r="N13" s="237"/>
    </row>
    <row r="14" spans="1:256" s="1" customFormat="1" ht="27" customHeight="1">
      <c r="A14" s="142" t="s">
        <v>517</v>
      </c>
      <c r="B14" s="193" t="s">
        <v>518</v>
      </c>
      <c r="C14" s="139">
        <v>18</v>
      </c>
      <c r="D14" s="139" t="s">
        <v>118</v>
      </c>
      <c r="E14" s="193" t="s">
        <v>515</v>
      </c>
      <c r="F14" s="139">
        <v>12</v>
      </c>
      <c r="G14" s="139">
        <v>0</v>
      </c>
      <c r="H14" s="139">
        <v>0</v>
      </c>
      <c r="I14" s="139">
        <v>0</v>
      </c>
      <c r="J14" s="139">
        <v>12</v>
      </c>
      <c r="K14" s="139"/>
      <c r="L14" s="139">
        <v>3401220</v>
      </c>
      <c r="M14" s="139">
        <f t="shared" si="0"/>
        <v>216</v>
      </c>
      <c r="N14" s="237"/>
    </row>
    <row r="15" spans="1:256" s="1" customFormat="1" ht="27" customHeight="1">
      <c r="A15" s="142" t="s">
        <v>517</v>
      </c>
      <c r="B15" s="193" t="s">
        <v>519</v>
      </c>
      <c r="C15" s="139">
        <v>18</v>
      </c>
      <c r="D15" s="139" t="s">
        <v>118</v>
      </c>
      <c r="E15" s="193" t="s">
        <v>515</v>
      </c>
      <c r="F15" s="139">
        <v>10</v>
      </c>
      <c r="G15" s="139">
        <v>0</v>
      </c>
      <c r="H15" s="139">
        <v>0</v>
      </c>
      <c r="I15" s="139">
        <v>0</v>
      </c>
      <c r="J15" s="139">
        <v>10</v>
      </c>
      <c r="K15" s="139"/>
      <c r="L15" s="139">
        <v>3401220</v>
      </c>
      <c r="M15" s="139">
        <f t="shared" si="0"/>
        <v>180</v>
      </c>
      <c r="N15" s="237"/>
    </row>
    <row r="16" spans="1:256" s="1" customFormat="1" ht="27" customHeight="1">
      <c r="A16" s="142" t="s">
        <v>517</v>
      </c>
      <c r="B16" s="193" t="s">
        <v>520</v>
      </c>
      <c r="C16" s="139">
        <v>24</v>
      </c>
      <c r="D16" s="139" t="s">
        <v>118</v>
      </c>
      <c r="E16" s="193" t="s">
        <v>515</v>
      </c>
      <c r="F16" s="139">
        <v>12</v>
      </c>
      <c r="G16" s="139">
        <v>0</v>
      </c>
      <c r="H16" s="139">
        <v>0</v>
      </c>
      <c r="I16" s="139">
        <v>0</v>
      </c>
      <c r="J16" s="139">
        <v>12</v>
      </c>
      <c r="K16" s="139"/>
      <c r="L16" s="139">
        <v>3401220</v>
      </c>
      <c r="M16" s="139">
        <f t="shared" si="0"/>
        <v>288</v>
      </c>
      <c r="N16" s="237"/>
    </row>
    <row r="17" spans="1:249" s="1" customFormat="1" ht="27" customHeight="1">
      <c r="A17" s="142" t="s">
        <v>521</v>
      </c>
      <c r="B17" s="193" t="s">
        <v>522</v>
      </c>
      <c r="C17" s="139">
        <v>14</v>
      </c>
      <c r="D17" s="139" t="s">
        <v>118</v>
      </c>
      <c r="E17" s="193" t="s">
        <v>515</v>
      </c>
      <c r="F17" s="139">
        <v>10</v>
      </c>
      <c r="G17" s="139">
        <v>0</v>
      </c>
      <c r="H17" s="139">
        <v>0</v>
      </c>
      <c r="I17" s="139">
        <v>0</v>
      </c>
      <c r="J17" s="139">
        <v>10</v>
      </c>
      <c r="K17" s="139"/>
      <c r="L17" s="139">
        <v>3401220</v>
      </c>
      <c r="M17" s="139">
        <f t="shared" si="0"/>
        <v>140</v>
      </c>
      <c r="N17" s="237"/>
    </row>
    <row r="18" spans="1:249" s="1" customFormat="1" ht="27" customHeight="1">
      <c r="A18" s="142" t="s">
        <v>513</v>
      </c>
      <c r="B18" s="193" t="s">
        <v>523</v>
      </c>
      <c r="C18" s="139">
        <v>24</v>
      </c>
      <c r="D18" s="139" t="s">
        <v>118</v>
      </c>
      <c r="E18" s="193" t="s">
        <v>515</v>
      </c>
      <c r="F18" s="139">
        <v>14</v>
      </c>
      <c r="G18" s="139">
        <v>0</v>
      </c>
      <c r="H18" s="139">
        <v>0</v>
      </c>
      <c r="I18" s="139">
        <v>0</v>
      </c>
      <c r="J18" s="139">
        <v>14</v>
      </c>
      <c r="K18" s="139"/>
      <c r="L18" s="139">
        <v>3401220</v>
      </c>
      <c r="M18" s="139">
        <f t="shared" si="0"/>
        <v>336</v>
      </c>
      <c r="N18" s="237"/>
    </row>
    <row r="19" spans="1:249" s="1" customFormat="1" ht="27" customHeight="1">
      <c r="A19" s="142" t="s">
        <v>513</v>
      </c>
      <c r="B19" s="193" t="s">
        <v>524</v>
      </c>
      <c r="C19" s="139">
        <v>18</v>
      </c>
      <c r="D19" s="139" t="s">
        <v>118</v>
      </c>
      <c r="E19" s="193" t="s">
        <v>515</v>
      </c>
      <c r="F19" s="139">
        <v>15</v>
      </c>
      <c r="G19" s="139">
        <v>0</v>
      </c>
      <c r="H19" s="139">
        <v>0</v>
      </c>
      <c r="I19" s="139">
        <v>0</v>
      </c>
      <c r="J19" s="139">
        <v>15</v>
      </c>
      <c r="K19" s="139"/>
      <c r="L19" s="139">
        <v>3401220</v>
      </c>
      <c r="M19" s="139">
        <f t="shared" si="0"/>
        <v>270</v>
      </c>
      <c r="N19" s="237"/>
    </row>
    <row r="20" spans="1:249" s="1" customFormat="1" ht="27" customHeight="1">
      <c r="A20" s="142" t="s">
        <v>517</v>
      </c>
      <c r="B20" s="193" t="s">
        <v>525</v>
      </c>
      <c r="C20" s="139">
        <v>24</v>
      </c>
      <c r="D20" s="139" t="s">
        <v>118</v>
      </c>
      <c r="E20" s="193" t="s">
        <v>515</v>
      </c>
      <c r="F20" s="139">
        <v>10</v>
      </c>
      <c r="G20" s="139">
        <v>0</v>
      </c>
      <c r="H20" s="139">
        <v>0</v>
      </c>
      <c r="I20" s="139">
        <v>0</v>
      </c>
      <c r="J20" s="139">
        <v>10</v>
      </c>
      <c r="K20" s="139"/>
      <c r="L20" s="139">
        <v>3401220</v>
      </c>
      <c r="M20" s="139">
        <f t="shared" si="0"/>
        <v>240</v>
      </c>
      <c r="N20" s="237"/>
    </row>
    <row r="21" spans="1:249" s="1" customFormat="1" ht="27" customHeight="1">
      <c r="A21" s="142" t="s">
        <v>513</v>
      </c>
      <c r="B21" s="193" t="s">
        <v>526</v>
      </c>
      <c r="C21" s="139">
        <v>14</v>
      </c>
      <c r="D21" s="139" t="s">
        <v>118</v>
      </c>
      <c r="E21" s="193" t="s">
        <v>515</v>
      </c>
      <c r="F21" s="139">
        <v>12</v>
      </c>
      <c r="G21" s="139">
        <v>0</v>
      </c>
      <c r="H21" s="139">
        <v>0</v>
      </c>
      <c r="I21" s="139">
        <v>0</v>
      </c>
      <c r="J21" s="139">
        <v>12</v>
      </c>
      <c r="K21" s="139"/>
      <c r="L21" s="139">
        <v>3401220</v>
      </c>
      <c r="M21" s="139">
        <f t="shared" si="0"/>
        <v>168</v>
      </c>
      <c r="N21" s="237"/>
    </row>
    <row r="22" spans="1:249" s="243" customFormat="1" ht="18" customHeight="1">
      <c r="A22" s="238" t="s">
        <v>792</v>
      </c>
      <c r="B22" s="239"/>
      <c r="C22" s="240"/>
      <c r="D22" s="241"/>
      <c r="E22" s="240"/>
      <c r="F22" s="240">
        <v>120</v>
      </c>
      <c r="G22" s="240"/>
      <c r="H22" s="240"/>
      <c r="I22" s="240"/>
      <c r="J22" s="240"/>
      <c r="K22" s="240"/>
      <c r="L22" s="240"/>
      <c r="M22" s="240">
        <v>2228</v>
      </c>
      <c r="N22" s="242"/>
    </row>
    <row r="23" spans="1:249" ht="22.5" customHeight="1">
      <c r="A23" s="425" t="s">
        <v>31</v>
      </c>
      <c r="B23" s="425"/>
      <c r="C23" s="425"/>
      <c r="D23" s="425"/>
      <c r="E23" s="425"/>
      <c r="F23" s="425"/>
      <c r="G23" s="425"/>
      <c r="H23" s="425"/>
      <c r="I23" s="425"/>
      <c r="J23" s="425"/>
      <c r="K23" s="425"/>
      <c r="L23" s="425"/>
      <c r="M23" s="425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4"/>
      <c r="DV23" s="234"/>
      <c r="DW23" s="234"/>
      <c r="DX23" s="234"/>
      <c r="DY23" s="234"/>
      <c r="DZ23" s="234"/>
      <c r="EA23" s="234"/>
      <c r="EB23" s="234"/>
      <c r="EC23" s="234"/>
      <c r="ED23" s="234"/>
      <c r="EE23" s="234"/>
      <c r="EF23" s="234"/>
      <c r="EG23" s="234"/>
      <c r="EH23" s="234"/>
      <c r="EI23" s="234"/>
      <c r="EJ23" s="234"/>
      <c r="EK23" s="234"/>
      <c r="EL23" s="234"/>
      <c r="EM23" s="234"/>
      <c r="EN23" s="234"/>
      <c r="EO23" s="234"/>
      <c r="EP23" s="234"/>
      <c r="EQ23" s="234"/>
      <c r="ER23" s="234"/>
      <c r="ES23" s="234"/>
      <c r="ET23" s="234"/>
      <c r="EU23" s="234"/>
      <c r="EV23" s="234"/>
      <c r="EW23" s="234"/>
      <c r="EX23" s="234"/>
      <c r="EY23" s="234"/>
      <c r="EZ23" s="234"/>
      <c r="FA23" s="234"/>
      <c r="FB23" s="234"/>
      <c r="FC23" s="234"/>
      <c r="FD23" s="234"/>
      <c r="FE23" s="234"/>
      <c r="FF23" s="234"/>
      <c r="FG23" s="234"/>
      <c r="FH23" s="234"/>
      <c r="FI23" s="234"/>
      <c r="FJ23" s="234"/>
      <c r="FK23" s="234"/>
      <c r="FL23" s="234"/>
      <c r="FM23" s="234"/>
      <c r="FN23" s="234"/>
      <c r="FO23" s="234"/>
      <c r="FP23" s="234"/>
      <c r="FQ23" s="234"/>
      <c r="FR23" s="234"/>
      <c r="FS23" s="234"/>
      <c r="FT23" s="234"/>
      <c r="FU23" s="234"/>
      <c r="FV23" s="234"/>
      <c r="FW23" s="234"/>
      <c r="FX23" s="234"/>
      <c r="FY23" s="234"/>
      <c r="FZ23" s="234"/>
      <c r="GA23" s="234"/>
      <c r="GB23" s="234"/>
      <c r="GC23" s="234"/>
      <c r="GD23" s="234"/>
      <c r="GE23" s="234"/>
      <c r="GF23" s="234"/>
      <c r="GG23" s="234"/>
      <c r="GH23" s="234"/>
      <c r="GI23" s="234"/>
      <c r="GJ23" s="234"/>
      <c r="GK23" s="234"/>
      <c r="GL23" s="234"/>
      <c r="GM23" s="234"/>
      <c r="GN23" s="234"/>
      <c r="GO23" s="234"/>
      <c r="GP23" s="234"/>
      <c r="GQ23" s="234"/>
      <c r="GR23" s="234"/>
      <c r="GS23" s="234"/>
      <c r="GT23" s="234"/>
      <c r="GU23" s="234"/>
      <c r="GV23" s="234"/>
      <c r="GW23" s="234"/>
      <c r="GX23" s="234"/>
      <c r="GY23" s="234"/>
      <c r="GZ23" s="234"/>
      <c r="HA23" s="234"/>
      <c r="HB23" s="234"/>
      <c r="HC23" s="234"/>
      <c r="HD23" s="234"/>
      <c r="HE23" s="234"/>
      <c r="HF23" s="234"/>
      <c r="HG23" s="234"/>
      <c r="HH23" s="234"/>
      <c r="HI23" s="234"/>
      <c r="HJ23" s="234"/>
      <c r="HK23" s="234"/>
      <c r="HL23" s="234"/>
      <c r="HM23" s="234"/>
      <c r="HN23" s="234"/>
      <c r="HO23" s="234"/>
      <c r="HP23" s="234"/>
      <c r="HQ23" s="234"/>
      <c r="HR23" s="234"/>
      <c r="HS23" s="234"/>
      <c r="HT23" s="234"/>
      <c r="HU23" s="234"/>
      <c r="HV23" s="234"/>
      <c r="HW23" s="234"/>
      <c r="HX23" s="234"/>
      <c r="HY23" s="234"/>
      <c r="HZ23" s="234"/>
      <c r="IA23" s="234"/>
      <c r="IB23" s="234"/>
      <c r="IC23" s="234"/>
      <c r="ID23" s="234"/>
      <c r="IE23" s="234"/>
      <c r="IF23" s="234"/>
      <c r="IG23" s="234"/>
      <c r="IH23" s="234"/>
      <c r="II23" s="234"/>
      <c r="IJ23" s="234"/>
      <c r="IK23" s="234"/>
      <c r="IL23" s="234"/>
      <c r="IM23" s="234"/>
      <c r="IN23" s="234"/>
      <c r="IO23" s="234"/>
    </row>
    <row r="24" spans="1:249" s="1" customFormat="1" ht="27" customHeight="1">
      <c r="A24" s="142" t="s">
        <v>513</v>
      </c>
      <c r="B24" s="193" t="s">
        <v>514</v>
      </c>
      <c r="C24" s="139">
        <v>14</v>
      </c>
      <c r="D24" s="139" t="s">
        <v>118</v>
      </c>
      <c r="E24" s="193" t="s">
        <v>515</v>
      </c>
      <c r="F24" s="139">
        <v>7</v>
      </c>
      <c r="G24" s="139">
        <v>0</v>
      </c>
      <c r="H24" s="139">
        <v>0</v>
      </c>
      <c r="I24" s="139">
        <v>0</v>
      </c>
      <c r="J24" s="139">
        <v>7</v>
      </c>
      <c r="K24" s="139"/>
      <c r="L24" s="139">
        <v>3401220</v>
      </c>
      <c r="M24" s="139">
        <f t="shared" ref="M24:M43" si="1">J24*C24</f>
        <v>98</v>
      </c>
      <c r="N24" s="237"/>
    </row>
    <row r="25" spans="1:249" s="1" customFormat="1" ht="27" customHeight="1">
      <c r="A25" s="142" t="s">
        <v>513</v>
      </c>
      <c r="B25" s="193" t="s">
        <v>514</v>
      </c>
      <c r="C25" s="139">
        <v>14</v>
      </c>
      <c r="D25" s="139" t="s">
        <v>112</v>
      </c>
      <c r="E25" s="193" t="s">
        <v>515</v>
      </c>
      <c r="F25" s="139">
        <v>4</v>
      </c>
      <c r="G25" s="139">
        <v>0</v>
      </c>
      <c r="H25" s="139">
        <v>0</v>
      </c>
      <c r="I25" s="139">
        <v>0</v>
      </c>
      <c r="J25" s="139">
        <v>4</v>
      </c>
      <c r="K25" s="139"/>
      <c r="L25" s="139">
        <v>3401220</v>
      </c>
      <c r="M25" s="139">
        <f t="shared" si="1"/>
        <v>56</v>
      </c>
      <c r="N25" s="237"/>
    </row>
    <row r="26" spans="1:249" s="1" customFormat="1" ht="27" customHeight="1">
      <c r="A26" s="142" t="s">
        <v>527</v>
      </c>
      <c r="B26" s="193" t="s">
        <v>528</v>
      </c>
      <c r="C26" s="139">
        <v>24</v>
      </c>
      <c r="D26" s="139" t="s">
        <v>118</v>
      </c>
      <c r="E26" s="193" t="s">
        <v>515</v>
      </c>
      <c r="F26" s="139">
        <v>7</v>
      </c>
      <c r="G26" s="139">
        <v>0</v>
      </c>
      <c r="H26" s="139">
        <v>0</v>
      </c>
      <c r="I26" s="139">
        <v>0</v>
      </c>
      <c r="J26" s="139">
        <v>7</v>
      </c>
      <c r="K26" s="139"/>
      <c r="L26" s="139">
        <v>3401220</v>
      </c>
      <c r="M26" s="139">
        <f t="shared" si="1"/>
        <v>168</v>
      </c>
      <c r="N26" s="237"/>
    </row>
    <row r="27" spans="1:249" s="1" customFormat="1" ht="27" customHeight="1">
      <c r="A27" s="142" t="s">
        <v>527</v>
      </c>
      <c r="B27" s="193" t="s">
        <v>528</v>
      </c>
      <c r="C27" s="139">
        <v>24</v>
      </c>
      <c r="D27" s="139" t="s">
        <v>112</v>
      </c>
      <c r="E27" s="193" t="s">
        <v>515</v>
      </c>
      <c r="F27" s="139">
        <v>4</v>
      </c>
      <c r="G27" s="139">
        <v>0</v>
      </c>
      <c r="H27" s="139">
        <v>0</v>
      </c>
      <c r="I27" s="139">
        <v>0</v>
      </c>
      <c r="J27" s="139">
        <v>4</v>
      </c>
      <c r="K27" s="139"/>
      <c r="L27" s="139">
        <v>3401220</v>
      </c>
      <c r="M27" s="139">
        <f t="shared" si="1"/>
        <v>96</v>
      </c>
      <c r="N27" s="237"/>
    </row>
    <row r="28" spans="1:249" s="1" customFormat="1" ht="27" customHeight="1">
      <c r="A28" s="142" t="s">
        <v>527</v>
      </c>
      <c r="B28" s="193" t="s">
        <v>529</v>
      </c>
      <c r="C28" s="139">
        <v>24</v>
      </c>
      <c r="D28" s="139" t="s">
        <v>118</v>
      </c>
      <c r="E28" s="193" t="s">
        <v>515</v>
      </c>
      <c r="F28" s="139">
        <v>8</v>
      </c>
      <c r="G28" s="139">
        <v>0</v>
      </c>
      <c r="H28" s="139">
        <v>0</v>
      </c>
      <c r="I28" s="139">
        <v>0</v>
      </c>
      <c r="J28" s="139">
        <v>8</v>
      </c>
      <c r="K28" s="139"/>
      <c r="L28" s="139">
        <v>3401220</v>
      </c>
      <c r="M28" s="139">
        <f t="shared" si="1"/>
        <v>192</v>
      </c>
      <c r="N28" s="237"/>
    </row>
    <row r="29" spans="1:249" s="1" customFormat="1" ht="27" customHeight="1">
      <c r="A29" s="142" t="s">
        <v>527</v>
      </c>
      <c r="B29" s="193" t="s">
        <v>529</v>
      </c>
      <c r="C29" s="139">
        <v>24</v>
      </c>
      <c r="D29" s="139" t="s">
        <v>112</v>
      </c>
      <c r="E29" s="193" t="s">
        <v>515</v>
      </c>
      <c r="F29" s="139">
        <v>4</v>
      </c>
      <c r="G29" s="139">
        <v>0</v>
      </c>
      <c r="H29" s="139">
        <v>0</v>
      </c>
      <c r="I29" s="139">
        <v>0</v>
      </c>
      <c r="J29" s="139">
        <v>4</v>
      </c>
      <c r="K29" s="139"/>
      <c r="L29" s="139">
        <v>3401220</v>
      </c>
      <c r="M29" s="139">
        <f t="shared" si="1"/>
        <v>96</v>
      </c>
      <c r="N29" s="237"/>
    </row>
    <row r="30" spans="1:249" s="1" customFormat="1" ht="27" customHeight="1">
      <c r="A30" s="142" t="s">
        <v>527</v>
      </c>
      <c r="B30" s="193" t="s">
        <v>530</v>
      </c>
      <c r="C30" s="139">
        <v>24</v>
      </c>
      <c r="D30" s="139" t="s">
        <v>118</v>
      </c>
      <c r="E30" s="193" t="s">
        <v>515</v>
      </c>
      <c r="F30" s="139">
        <v>6</v>
      </c>
      <c r="G30" s="139">
        <v>0</v>
      </c>
      <c r="H30" s="139">
        <v>0</v>
      </c>
      <c r="I30" s="139">
        <v>0</v>
      </c>
      <c r="J30" s="139">
        <v>6</v>
      </c>
      <c r="K30" s="139"/>
      <c r="L30" s="139">
        <v>3401220</v>
      </c>
      <c r="M30" s="139">
        <f t="shared" si="1"/>
        <v>144</v>
      </c>
      <c r="N30" s="237"/>
    </row>
    <row r="31" spans="1:249" s="1" customFormat="1" ht="27" customHeight="1">
      <c r="A31" s="142" t="s">
        <v>527</v>
      </c>
      <c r="B31" s="193" t="s">
        <v>530</v>
      </c>
      <c r="C31" s="139">
        <v>24</v>
      </c>
      <c r="D31" s="139" t="s">
        <v>112</v>
      </c>
      <c r="E31" s="193" t="s">
        <v>515</v>
      </c>
      <c r="F31" s="139">
        <v>3</v>
      </c>
      <c r="G31" s="139">
        <v>0</v>
      </c>
      <c r="H31" s="139">
        <v>0</v>
      </c>
      <c r="I31" s="139">
        <v>0</v>
      </c>
      <c r="J31" s="139">
        <v>3</v>
      </c>
      <c r="K31" s="139"/>
      <c r="L31" s="139">
        <v>3401220</v>
      </c>
      <c r="M31" s="139">
        <f t="shared" si="1"/>
        <v>72</v>
      </c>
      <c r="N31" s="237"/>
    </row>
    <row r="32" spans="1:249" s="1" customFormat="1" ht="27" customHeight="1">
      <c r="A32" s="142" t="s">
        <v>527</v>
      </c>
      <c r="B32" s="193" t="s">
        <v>531</v>
      </c>
      <c r="C32" s="139">
        <v>24</v>
      </c>
      <c r="D32" s="139" t="s">
        <v>118</v>
      </c>
      <c r="E32" s="193" t="s">
        <v>515</v>
      </c>
      <c r="F32" s="139">
        <v>7</v>
      </c>
      <c r="G32" s="139">
        <v>0</v>
      </c>
      <c r="H32" s="139">
        <v>0</v>
      </c>
      <c r="I32" s="139">
        <v>0</v>
      </c>
      <c r="J32" s="139">
        <v>7</v>
      </c>
      <c r="K32" s="139"/>
      <c r="L32" s="139">
        <v>3401220</v>
      </c>
      <c r="M32" s="139">
        <f t="shared" si="1"/>
        <v>168</v>
      </c>
      <c r="N32" s="237"/>
    </row>
    <row r="33" spans="1:249" s="1" customFormat="1" ht="27" customHeight="1">
      <c r="A33" s="142" t="s">
        <v>527</v>
      </c>
      <c r="B33" s="193" t="s">
        <v>531</v>
      </c>
      <c r="C33" s="139">
        <v>24</v>
      </c>
      <c r="D33" s="139" t="s">
        <v>112</v>
      </c>
      <c r="E33" s="193" t="s">
        <v>515</v>
      </c>
      <c r="F33" s="139">
        <v>4</v>
      </c>
      <c r="G33" s="139">
        <v>0</v>
      </c>
      <c r="H33" s="139">
        <v>0</v>
      </c>
      <c r="I33" s="139">
        <v>0</v>
      </c>
      <c r="J33" s="139">
        <f>F33+G33+H33+I33</f>
        <v>4</v>
      </c>
      <c r="K33" s="139"/>
      <c r="L33" s="139">
        <v>3401220</v>
      </c>
      <c r="M33" s="139">
        <f t="shared" si="1"/>
        <v>96</v>
      </c>
      <c r="N33" s="237"/>
    </row>
    <row r="34" spans="1:249" s="1" customFormat="1" ht="27" customHeight="1">
      <c r="A34" s="142" t="s">
        <v>527</v>
      </c>
      <c r="B34" s="193" t="s">
        <v>522</v>
      </c>
      <c r="C34" s="139">
        <v>14</v>
      </c>
      <c r="D34" s="139" t="s">
        <v>118</v>
      </c>
      <c r="E34" s="193" t="s">
        <v>515</v>
      </c>
      <c r="F34" s="139">
        <v>6</v>
      </c>
      <c r="G34" s="139">
        <v>0</v>
      </c>
      <c r="H34" s="139">
        <v>0</v>
      </c>
      <c r="I34" s="139">
        <v>0</v>
      </c>
      <c r="J34" s="139">
        <v>6</v>
      </c>
      <c r="K34" s="139"/>
      <c r="L34" s="139">
        <v>3401220</v>
      </c>
      <c r="M34" s="139">
        <f t="shared" si="1"/>
        <v>84</v>
      </c>
      <c r="N34" s="237"/>
    </row>
    <row r="35" spans="1:249" s="1" customFormat="1" ht="27" customHeight="1">
      <c r="A35" s="142" t="s">
        <v>527</v>
      </c>
      <c r="B35" s="193" t="s">
        <v>522</v>
      </c>
      <c r="C35" s="139">
        <v>14</v>
      </c>
      <c r="D35" s="139" t="s">
        <v>112</v>
      </c>
      <c r="E35" s="193" t="s">
        <v>515</v>
      </c>
      <c r="F35" s="139">
        <v>4</v>
      </c>
      <c r="G35" s="139">
        <v>0</v>
      </c>
      <c r="H35" s="139">
        <v>0</v>
      </c>
      <c r="I35" s="139">
        <v>0</v>
      </c>
      <c r="J35" s="139">
        <v>4</v>
      </c>
      <c r="K35" s="139"/>
      <c r="L35" s="139">
        <v>3401220</v>
      </c>
      <c r="M35" s="139">
        <f t="shared" si="1"/>
        <v>56</v>
      </c>
      <c r="N35" s="237"/>
    </row>
    <row r="36" spans="1:249" s="1" customFormat="1" ht="27" customHeight="1">
      <c r="A36" s="142" t="s">
        <v>513</v>
      </c>
      <c r="B36" s="193" t="s">
        <v>532</v>
      </c>
      <c r="C36" s="139">
        <v>24</v>
      </c>
      <c r="D36" s="139" t="s">
        <v>118</v>
      </c>
      <c r="E36" s="193" t="s">
        <v>515</v>
      </c>
      <c r="F36" s="139">
        <v>8</v>
      </c>
      <c r="G36" s="139">
        <v>0</v>
      </c>
      <c r="H36" s="139">
        <v>0</v>
      </c>
      <c r="I36" s="139">
        <v>0</v>
      </c>
      <c r="J36" s="139">
        <v>8</v>
      </c>
      <c r="K36" s="139"/>
      <c r="L36" s="139">
        <v>3401220</v>
      </c>
      <c r="M36" s="139">
        <f t="shared" si="1"/>
        <v>192</v>
      </c>
      <c r="N36" s="237"/>
    </row>
    <row r="37" spans="1:249" s="1" customFormat="1" ht="27" customHeight="1">
      <c r="A37" s="142" t="s">
        <v>513</v>
      </c>
      <c r="B37" s="193" t="s">
        <v>533</v>
      </c>
      <c r="C37" s="139">
        <v>24</v>
      </c>
      <c r="D37" s="139" t="s">
        <v>112</v>
      </c>
      <c r="E37" s="193" t="s">
        <v>515</v>
      </c>
      <c r="F37" s="139">
        <v>4</v>
      </c>
      <c r="G37" s="139">
        <v>0</v>
      </c>
      <c r="H37" s="139">
        <v>0</v>
      </c>
      <c r="I37" s="139">
        <v>0</v>
      </c>
      <c r="J37" s="139">
        <v>4</v>
      </c>
      <c r="K37" s="139"/>
      <c r="L37" s="139">
        <v>3401220</v>
      </c>
      <c r="M37" s="139">
        <f t="shared" si="1"/>
        <v>96</v>
      </c>
      <c r="N37" s="237"/>
    </row>
    <row r="38" spans="1:249" s="1" customFormat="1" ht="27" customHeight="1">
      <c r="A38" s="142" t="s">
        <v>527</v>
      </c>
      <c r="B38" s="193" t="s">
        <v>534</v>
      </c>
      <c r="C38" s="139">
        <v>18</v>
      </c>
      <c r="D38" s="139" t="s">
        <v>118</v>
      </c>
      <c r="E38" s="193" t="s">
        <v>515</v>
      </c>
      <c r="F38" s="139">
        <v>7</v>
      </c>
      <c r="G38" s="139">
        <v>0</v>
      </c>
      <c r="H38" s="139">
        <v>0</v>
      </c>
      <c r="I38" s="139">
        <v>0</v>
      </c>
      <c r="J38" s="139">
        <v>7</v>
      </c>
      <c r="K38" s="139"/>
      <c r="L38" s="139">
        <v>3401220</v>
      </c>
      <c r="M38" s="139">
        <f t="shared" si="1"/>
        <v>126</v>
      </c>
      <c r="N38" s="237"/>
    </row>
    <row r="39" spans="1:249" s="1" customFormat="1" ht="27" customHeight="1">
      <c r="A39" s="142" t="s">
        <v>513</v>
      </c>
      <c r="B39" s="193" t="s">
        <v>534</v>
      </c>
      <c r="C39" s="139">
        <v>18</v>
      </c>
      <c r="D39" s="139" t="s">
        <v>112</v>
      </c>
      <c r="E39" s="193" t="s">
        <v>515</v>
      </c>
      <c r="F39" s="139">
        <v>5</v>
      </c>
      <c r="G39" s="139">
        <v>0</v>
      </c>
      <c r="H39" s="139">
        <v>0</v>
      </c>
      <c r="I39" s="139">
        <v>0</v>
      </c>
      <c r="J39" s="139">
        <f>F39+G39+H39+I39</f>
        <v>5</v>
      </c>
      <c r="K39" s="139"/>
      <c r="L39" s="139">
        <v>3401220</v>
      </c>
      <c r="M39" s="139">
        <f t="shared" si="1"/>
        <v>90</v>
      </c>
      <c r="N39" s="237"/>
    </row>
    <row r="40" spans="1:249" s="1" customFormat="1" ht="27" customHeight="1">
      <c r="A40" s="142" t="s">
        <v>513</v>
      </c>
      <c r="B40" s="193" t="s">
        <v>525</v>
      </c>
      <c r="C40" s="139">
        <v>24</v>
      </c>
      <c r="D40" s="139" t="s">
        <v>118</v>
      </c>
      <c r="E40" s="193" t="s">
        <v>515</v>
      </c>
      <c r="F40" s="139">
        <v>7</v>
      </c>
      <c r="G40" s="139">
        <v>0</v>
      </c>
      <c r="H40" s="139">
        <v>0</v>
      </c>
      <c r="I40" s="139">
        <v>0</v>
      </c>
      <c r="J40" s="139">
        <v>7</v>
      </c>
      <c r="K40" s="139"/>
      <c r="L40" s="139">
        <v>3401220</v>
      </c>
      <c r="M40" s="139">
        <f t="shared" si="1"/>
        <v>168</v>
      </c>
      <c r="N40" s="237"/>
    </row>
    <row r="41" spans="1:249" s="1" customFormat="1" ht="27" customHeight="1">
      <c r="A41" s="142" t="s">
        <v>513</v>
      </c>
      <c r="B41" s="193" t="s">
        <v>525</v>
      </c>
      <c r="C41" s="139">
        <v>24</v>
      </c>
      <c r="D41" s="139" t="s">
        <v>112</v>
      </c>
      <c r="E41" s="193" t="s">
        <v>515</v>
      </c>
      <c r="F41" s="139">
        <v>5</v>
      </c>
      <c r="G41" s="139">
        <v>0</v>
      </c>
      <c r="H41" s="139">
        <v>0</v>
      </c>
      <c r="I41" s="139">
        <v>0</v>
      </c>
      <c r="J41" s="139">
        <f>F41+G41+H41+I41</f>
        <v>5</v>
      </c>
      <c r="K41" s="139"/>
      <c r="L41" s="139">
        <v>3401220</v>
      </c>
      <c r="M41" s="139">
        <f t="shared" si="1"/>
        <v>120</v>
      </c>
      <c r="N41" s="237"/>
    </row>
    <row r="42" spans="1:249" s="1" customFormat="1" ht="27" customHeight="1">
      <c r="A42" s="142" t="s">
        <v>513</v>
      </c>
      <c r="B42" s="193" t="s">
        <v>535</v>
      </c>
      <c r="C42" s="139">
        <v>14</v>
      </c>
      <c r="D42" s="139" t="s">
        <v>118</v>
      </c>
      <c r="E42" s="193" t="s">
        <v>515</v>
      </c>
      <c r="F42" s="139">
        <v>8</v>
      </c>
      <c r="G42" s="139">
        <v>0</v>
      </c>
      <c r="H42" s="139">
        <v>0</v>
      </c>
      <c r="I42" s="139">
        <v>0</v>
      </c>
      <c r="J42" s="139">
        <v>8</v>
      </c>
      <c r="K42" s="139"/>
      <c r="L42" s="139">
        <v>3401220</v>
      </c>
      <c r="M42" s="139">
        <f t="shared" si="1"/>
        <v>112</v>
      </c>
      <c r="N42" s="237"/>
    </row>
    <row r="43" spans="1:249" s="1" customFormat="1" ht="27" customHeight="1">
      <c r="A43" s="142" t="s">
        <v>513</v>
      </c>
      <c r="B43" s="193" t="s">
        <v>535</v>
      </c>
      <c r="C43" s="139">
        <v>14</v>
      </c>
      <c r="D43" s="139" t="s">
        <v>112</v>
      </c>
      <c r="E43" s="193" t="s">
        <v>515</v>
      </c>
      <c r="F43" s="139">
        <v>5</v>
      </c>
      <c r="G43" s="139">
        <v>0</v>
      </c>
      <c r="H43" s="139">
        <v>0</v>
      </c>
      <c r="I43" s="139">
        <v>0</v>
      </c>
      <c r="J43" s="139">
        <f>F43+G43+H43+I43</f>
        <v>5</v>
      </c>
      <c r="K43" s="139"/>
      <c r="L43" s="139">
        <v>3401220</v>
      </c>
      <c r="M43" s="139">
        <f t="shared" si="1"/>
        <v>70</v>
      </c>
      <c r="N43" s="237"/>
    </row>
    <row r="44" spans="1:249" s="244" customFormat="1" ht="18" customHeight="1">
      <c r="A44" s="238" t="s">
        <v>117</v>
      </c>
      <c r="B44" s="239"/>
      <c r="C44" s="240"/>
      <c r="D44" s="241"/>
      <c r="E44" s="240"/>
      <c r="F44" s="240">
        <v>113</v>
      </c>
      <c r="G44" s="240"/>
      <c r="H44" s="240"/>
      <c r="I44" s="240"/>
      <c r="J44" s="240"/>
      <c r="K44" s="240"/>
      <c r="L44" s="240"/>
      <c r="M44" s="240">
        <v>2300</v>
      </c>
      <c r="N44" s="242"/>
      <c r="R44" s="245"/>
    </row>
    <row r="45" spans="1:249" ht="22.5" customHeight="1">
      <c r="A45" s="425" t="s">
        <v>536</v>
      </c>
      <c r="B45" s="425"/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25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W45" s="234"/>
      <c r="DX45" s="234"/>
      <c r="DY45" s="234"/>
      <c r="DZ45" s="234"/>
      <c r="EA45" s="234"/>
      <c r="EB45" s="234"/>
      <c r="EC45" s="234"/>
      <c r="ED45" s="234"/>
      <c r="EE45" s="234"/>
      <c r="EF45" s="234"/>
      <c r="EG45" s="234"/>
      <c r="EH45" s="234"/>
      <c r="EI45" s="234"/>
      <c r="EJ45" s="234"/>
      <c r="EK45" s="234"/>
      <c r="EL45" s="234"/>
      <c r="EM45" s="234"/>
      <c r="EN45" s="234"/>
      <c r="EO45" s="234"/>
      <c r="EP45" s="234"/>
      <c r="EQ45" s="234"/>
      <c r="ER45" s="234"/>
      <c r="ES45" s="234"/>
      <c r="ET45" s="234"/>
      <c r="EU45" s="234"/>
      <c r="EV45" s="234"/>
      <c r="EW45" s="234"/>
      <c r="EX45" s="234"/>
      <c r="EY45" s="234"/>
      <c r="EZ45" s="234"/>
      <c r="FA45" s="234"/>
      <c r="FB45" s="234"/>
      <c r="FC45" s="234"/>
      <c r="FD45" s="234"/>
      <c r="FE45" s="234"/>
      <c r="FF45" s="234"/>
      <c r="FG45" s="234"/>
      <c r="FH45" s="234"/>
      <c r="FI45" s="234"/>
      <c r="FJ45" s="234"/>
      <c r="FK45" s="234"/>
      <c r="FL45" s="234"/>
      <c r="FM45" s="234"/>
      <c r="FN45" s="234"/>
      <c r="FO45" s="234"/>
      <c r="FP45" s="234"/>
      <c r="FQ45" s="234"/>
      <c r="FR45" s="234"/>
      <c r="FS45" s="234"/>
      <c r="FT45" s="234"/>
      <c r="FU45" s="234"/>
      <c r="FV45" s="234"/>
      <c r="FW45" s="234"/>
      <c r="FX45" s="234"/>
      <c r="FY45" s="234"/>
      <c r="FZ45" s="234"/>
      <c r="GA45" s="234"/>
      <c r="GB45" s="234"/>
      <c r="GC45" s="234"/>
      <c r="GD45" s="234"/>
      <c r="GE45" s="234"/>
      <c r="GF45" s="234"/>
      <c r="GG45" s="234"/>
      <c r="GH45" s="234"/>
      <c r="GI45" s="234"/>
      <c r="GJ45" s="234"/>
      <c r="GK45" s="234"/>
      <c r="GL45" s="234"/>
      <c r="GM45" s="234"/>
      <c r="GN45" s="234"/>
      <c r="GO45" s="234"/>
      <c r="GP45" s="234"/>
      <c r="GQ45" s="234"/>
      <c r="GR45" s="234"/>
      <c r="GS45" s="234"/>
      <c r="GT45" s="234"/>
      <c r="GU45" s="234"/>
      <c r="GV45" s="234"/>
      <c r="GW45" s="234"/>
      <c r="GX45" s="234"/>
      <c r="GY45" s="234"/>
      <c r="GZ45" s="234"/>
      <c r="HA45" s="234"/>
      <c r="HB45" s="234"/>
      <c r="HC45" s="234"/>
      <c r="HD45" s="234"/>
      <c r="HE45" s="234"/>
      <c r="HF45" s="234"/>
      <c r="HG45" s="234"/>
      <c r="HH45" s="234"/>
      <c r="HI45" s="234"/>
      <c r="HJ45" s="234"/>
      <c r="HK45" s="234"/>
      <c r="HL45" s="234"/>
      <c r="HM45" s="234"/>
      <c r="HN45" s="234"/>
      <c r="HO45" s="234"/>
      <c r="HP45" s="234"/>
      <c r="HQ45" s="234"/>
      <c r="HR45" s="234"/>
      <c r="HS45" s="234"/>
      <c r="HT45" s="234"/>
      <c r="HU45" s="234"/>
      <c r="HV45" s="234"/>
      <c r="HW45" s="234"/>
      <c r="HX45" s="234"/>
      <c r="HY45" s="234"/>
      <c r="HZ45" s="234"/>
      <c r="IA45" s="234"/>
      <c r="IB45" s="234"/>
      <c r="IC45" s="234"/>
      <c r="ID45" s="234"/>
      <c r="IE45" s="234"/>
      <c r="IF45" s="234"/>
      <c r="IG45" s="234"/>
      <c r="IH45" s="234"/>
      <c r="II45" s="234"/>
      <c r="IJ45" s="234"/>
      <c r="IK45" s="234"/>
      <c r="IL45" s="234"/>
      <c r="IM45" s="234"/>
      <c r="IN45" s="234"/>
      <c r="IO45" s="234"/>
    </row>
    <row r="46" spans="1:249" s="1" customFormat="1" ht="27" customHeight="1">
      <c r="A46" s="142" t="s">
        <v>513</v>
      </c>
      <c r="B46" s="193" t="s">
        <v>514</v>
      </c>
      <c r="C46" s="139">
        <v>14</v>
      </c>
      <c r="D46" s="139" t="s">
        <v>118</v>
      </c>
      <c r="E46" s="193" t="s">
        <v>515</v>
      </c>
      <c r="F46" s="139">
        <v>5</v>
      </c>
      <c r="G46" s="139">
        <v>0</v>
      </c>
      <c r="H46" s="139">
        <v>0</v>
      </c>
      <c r="I46" s="139">
        <v>0</v>
      </c>
      <c r="J46" s="139">
        <v>5</v>
      </c>
      <c r="K46" s="139"/>
      <c r="L46" s="139">
        <v>3401220</v>
      </c>
      <c r="M46" s="139">
        <f t="shared" ref="M46:M55" si="2">J46*C46</f>
        <v>70</v>
      </c>
      <c r="N46" s="237"/>
    </row>
    <row r="47" spans="1:249" s="1" customFormat="1" ht="27" customHeight="1">
      <c r="A47" s="142" t="s">
        <v>513</v>
      </c>
      <c r="B47" s="193" t="s">
        <v>516</v>
      </c>
      <c r="C47" s="139">
        <v>24</v>
      </c>
      <c r="D47" s="139" t="s">
        <v>118</v>
      </c>
      <c r="E47" s="193" t="s">
        <v>515</v>
      </c>
      <c r="F47" s="139">
        <v>5</v>
      </c>
      <c r="G47" s="139">
        <v>0</v>
      </c>
      <c r="H47" s="139">
        <v>0</v>
      </c>
      <c r="I47" s="139">
        <v>0</v>
      </c>
      <c r="J47" s="139">
        <v>5</v>
      </c>
      <c r="K47" s="139"/>
      <c r="L47" s="139">
        <v>3401220</v>
      </c>
      <c r="M47" s="139">
        <f t="shared" si="2"/>
        <v>120</v>
      </c>
      <c r="N47" s="237"/>
    </row>
    <row r="48" spans="1:249" s="1" customFormat="1" ht="27" customHeight="1">
      <c r="A48" s="142" t="s">
        <v>517</v>
      </c>
      <c r="B48" s="193" t="s">
        <v>518</v>
      </c>
      <c r="C48" s="139">
        <v>24</v>
      </c>
      <c r="D48" s="139" t="s">
        <v>118</v>
      </c>
      <c r="E48" s="193" t="s">
        <v>515</v>
      </c>
      <c r="F48" s="139">
        <v>5</v>
      </c>
      <c r="G48" s="139">
        <v>0</v>
      </c>
      <c r="H48" s="139">
        <v>0</v>
      </c>
      <c r="I48" s="139">
        <v>0</v>
      </c>
      <c r="J48" s="139">
        <v>5</v>
      </c>
      <c r="K48" s="139"/>
      <c r="L48" s="139">
        <v>3401220</v>
      </c>
      <c r="M48" s="139">
        <f t="shared" si="2"/>
        <v>120</v>
      </c>
      <c r="N48" s="237"/>
    </row>
    <row r="49" spans="1:16" s="1" customFormat="1" ht="27" customHeight="1">
      <c r="A49" s="142" t="s">
        <v>517</v>
      </c>
      <c r="B49" s="193" t="s">
        <v>519</v>
      </c>
      <c r="C49" s="139">
        <v>24</v>
      </c>
      <c r="D49" s="139" t="s">
        <v>118</v>
      </c>
      <c r="E49" s="193" t="s">
        <v>515</v>
      </c>
      <c r="F49" s="139">
        <v>5</v>
      </c>
      <c r="G49" s="139">
        <v>0</v>
      </c>
      <c r="H49" s="139">
        <v>0</v>
      </c>
      <c r="I49" s="139">
        <v>0</v>
      </c>
      <c r="J49" s="139">
        <v>5</v>
      </c>
      <c r="K49" s="139"/>
      <c r="L49" s="139">
        <v>3401220</v>
      </c>
      <c r="M49" s="139">
        <f t="shared" si="2"/>
        <v>120</v>
      </c>
      <c r="N49" s="237"/>
    </row>
    <row r="50" spans="1:16" s="1" customFormat="1" ht="27" customHeight="1">
      <c r="A50" s="142" t="s">
        <v>517</v>
      </c>
      <c r="B50" s="193" t="s">
        <v>520</v>
      </c>
      <c r="C50" s="139">
        <v>24</v>
      </c>
      <c r="D50" s="139" t="s">
        <v>118</v>
      </c>
      <c r="E50" s="193" t="s">
        <v>515</v>
      </c>
      <c r="F50" s="139">
        <v>6</v>
      </c>
      <c r="G50" s="139">
        <v>0</v>
      </c>
      <c r="H50" s="139">
        <v>0</v>
      </c>
      <c r="I50" s="139">
        <v>0</v>
      </c>
      <c r="J50" s="139">
        <f t="shared" ref="J50:J53" si="3">F50+G50+H50+I50</f>
        <v>6</v>
      </c>
      <c r="K50" s="139"/>
      <c r="L50" s="139">
        <v>3401220</v>
      </c>
      <c r="M50" s="139">
        <f t="shared" si="2"/>
        <v>144</v>
      </c>
      <c r="N50" s="237"/>
    </row>
    <row r="51" spans="1:16" s="1" customFormat="1" ht="27" customHeight="1">
      <c r="A51" s="142" t="s">
        <v>521</v>
      </c>
      <c r="B51" s="193" t="s">
        <v>522</v>
      </c>
      <c r="C51" s="139">
        <v>14</v>
      </c>
      <c r="D51" s="139" t="s">
        <v>118</v>
      </c>
      <c r="E51" s="193" t="s">
        <v>515</v>
      </c>
      <c r="F51" s="139">
        <v>5</v>
      </c>
      <c r="G51" s="139">
        <v>0</v>
      </c>
      <c r="H51" s="139">
        <v>0</v>
      </c>
      <c r="I51" s="139">
        <v>0</v>
      </c>
      <c r="J51" s="139">
        <v>5</v>
      </c>
      <c r="K51" s="139"/>
      <c r="L51" s="139">
        <v>3401220</v>
      </c>
      <c r="M51" s="139">
        <f t="shared" si="2"/>
        <v>70</v>
      </c>
      <c r="N51" s="237"/>
    </row>
    <row r="52" spans="1:16" s="1" customFormat="1" ht="27" customHeight="1">
      <c r="A52" s="142" t="s">
        <v>513</v>
      </c>
      <c r="B52" s="193" t="s">
        <v>523</v>
      </c>
      <c r="C52" s="139">
        <v>24</v>
      </c>
      <c r="D52" s="139" t="s">
        <v>118</v>
      </c>
      <c r="E52" s="193" t="s">
        <v>515</v>
      </c>
      <c r="F52" s="139">
        <v>6</v>
      </c>
      <c r="G52" s="139">
        <v>0</v>
      </c>
      <c r="H52" s="139">
        <v>0</v>
      </c>
      <c r="I52" s="139">
        <v>0</v>
      </c>
      <c r="J52" s="139">
        <f t="shared" si="3"/>
        <v>6</v>
      </c>
      <c r="K52" s="139"/>
      <c r="L52" s="139">
        <v>3401220</v>
      </c>
      <c r="M52" s="139">
        <f t="shared" si="2"/>
        <v>144</v>
      </c>
      <c r="N52" s="237"/>
    </row>
    <row r="53" spans="1:16" s="1" customFormat="1" ht="27" customHeight="1">
      <c r="A53" s="142" t="s">
        <v>513</v>
      </c>
      <c r="B53" s="193" t="s">
        <v>524</v>
      </c>
      <c r="C53" s="139">
        <v>14</v>
      </c>
      <c r="D53" s="139" t="s">
        <v>118</v>
      </c>
      <c r="E53" s="193" t="s">
        <v>515</v>
      </c>
      <c r="F53" s="139">
        <v>6</v>
      </c>
      <c r="G53" s="139">
        <v>0</v>
      </c>
      <c r="H53" s="139">
        <v>0</v>
      </c>
      <c r="I53" s="139">
        <v>0</v>
      </c>
      <c r="J53" s="139">
        <f t="shared" si="3"/>
        <v>6</v>
      </c>
      <c r="K53" s="139"/>
      <c r="L53" s="139">
        <v>3401220</v>
      </c>
      <c r="M53" s="139">
        <f t="shared" si="2"/>
        <v>84</v>
      </c>
      <c r="N53" s="237"/>
    </row>
    <row r="54" spans="1:16" s="1" customFormat="1" ht="27" customHeight="1">
      <c r="A54" s="142" t="s">
        <v>517</v>
      </c>
      <c r="B54" s="193" t="s">
        <v>525</v>
      </c>
      <c r="C54" s="139">
        <v>24</v>
      </c>
      <c r="D54" s="139" t="s">
        <v>118</v>
      </c>
      <c r="E54" s="193" t="s">
        <v>515</v>
      </c>
      <c r="F54" s="139">
        <v>6</v>
      </c>
      <c r="G54" s="139">
        <v>0</v>
      </c>
      <c r="H54" s="139">
        <v>0</v>
      </c>
      <c r="I54" s="139">
        <v>0</v>
      </c>
      <c r="J54" s="139">
        <v>6</v>
      </c>
      <c r="K54" s="139"/>
      <c r="L54" s="139">
        <v>3401220</v>
      </c>
      <c r="M54" s="139">
        <f t="shared" si="2"/>
        <v>144</v>
      </c>
      <c r="N54" s="237"/>
    </row>
    <row r="55" spans="1:16" s="1" customFormat="1" ht="27" customHeight="1">
      <c r="A55" s="142" t="s">
        <v>513</v>
      </c>
      <c r="B55" s="193" t="s">
        <v>526</v>
      </c>
      <c r="C55" s="139">
        <v>14</v>
      </c>
      <c r="D55" s="139" t="s">
        <v>118</v>
      </c>
      <c r="E55" s="193" t="s">
        <v>515</v>
      </c>
      <c r="F55" s="139">
        <v>7</v>
      </c>
      <c r="G55" s="139">
        <v>0</v>
      </c>
      <c r="H55" s="139">
        <v>0</v>
      </c>
      <c r="I55" s="139">
        <v>0</v>
      </c>
      <c r="J55" s="139">
        <v>7</v>
      </c>
      <c r="K55" s="139"/>
      <c r="L55" s="139">
        <v>3401220</v>
      </c>
      <c r="M55" s="139">
        <f t="shared" si="2"/>
        <v>98</v>
      </c>
      <c r="N55" s="237"/>
    </row>
    <row r="56" spans="1:16" s="243" customFormat="1" ht="18" customHeight="1">
      <c r="A56" s="246" t="s">
        <v>792</v>
      </c>
      <c r="B56" s="247"/>
      <c r="C56" s="248"/>
      <c r="D56" s="249"/>
      <c r="E56" s="248"/>
      <c r="F56" s="248">
        <v>56</v>
      </c>
      <c r="G56" s="248"/>
      <c r="H56" s="248"/>
      <c r="I56" s="248"/>
      <c r="J56" s="248"/>
      <c r="K56" s="248"/>
      <c r="L56" s="248"/>
      <c r="M56" s="240">
        <v>1114</v>
      </c>
      <c r="N56" s="242"/>
    </row>
    <row r="57" spans="1:16" s="371" customFormat="1" ht="25.5" customHeight="1">
      <c r="A57" s="366" t="s">
        <v>793</v>
      </c>
      <c r="B57" s="367"/>
      <c r="C57" s="424" t="s">
        <v>794</v>
      </c>
      <c r="D57" s="424"/>
      <c r="E57" s="367"/>
      <c r="F57" s="367">
        <f>F22+F44+F56</f>
        <v>289</v>
      </c>
      <c r="G57" s="367"/>
      <c r="H57" s="367"/>
      <c r="I57" s="367"/>
      <c r="J57" s="367"/>
      <c r="K57" s="367"/>
      <c r="L57" s="367"/>
      <c r="M57" s="368">
        <f>M22+M44+M56</f>
        <v>5642</v>
      </c>
      <c r="N57" s="369"/>
      <c r="O57" s="370"/>
      <c r="P57" s="370"/>
    </row>
    <row r="58" spans="1:16" s="250" customFormat="1" ht="18" customHeight="1">
      <c r="A58" s="426" t="s">
        <v>537</v>
      </c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</row>
    <row r="59" spans="1:16" s="251" customFormat="1" ht="7.9" customHeight="1">
      <c r="B59" s="252"/>
      <c r="C59" s="253"/>
      <c r="D59" s="254"/>
      <c r="E59" s="254"/>
      <c r="F59" s="252"/>
      <c r="G59" s="252"/>
      <c r="H59" s="252"/>
      <c r="I59" s="252"/>
      <c r="J59" s="252"/>
      <c r="K59" s="252"/>
      <c r="L59" s="255"/>
      <c r="M59" s="252"/>
    </row>
    <row r="60" spans="1:16" s="251" customFormat="1" hidden="1">
      <c r="B60" s="256"/>
      <c r="C60" s="257"/>
      <c r="D60" s="258"/>
      <c r="E60" s="258"/>
      <c r="F60" s="256"/>
      <c r="G60" s="256"/>
      <c r="H60" s="256"/>
      <c r="I60" s="252"/>
      <c r="J60" s="252"/>
      <c r="K60" s="252"/>
      <c r="L60" s="255"/>
      <c r="M60" s="252"/>
    </row>
    <row r="61" spans="1:16" s="251" customFormat="1" ht="19.899999999999999" customHeight="1">
      <c r="B61" s="259"/>
      <c r="C61" s="260"/>
      <c r="D61" s="261"/>
      <c r="E61" s="261"/>
      <c r="F61" s="259"/>
      <c r="G61" s="259"/>
      <c r="H61" s="259"/>
      <c r="I61" s="252"/>
      <c r="J61" s="252"/>
      <c r="K61" s="252"/>
      <c r="L61" s="255"/>
      <c r="M61" s="252"/>
    </row>
    <row r="62" spans="1:16" s="251" customFormat="1">
      <c r="B62" s="252"/>
      <c r="C62" s="253"/>
      <c r="D62" s="254"/>
      <c r="E62" s="254"/>
      <c r="F62" s="252"/>
      <c r="G62" s="252"/>
      <c r="H62" s="252"/>
      <c r="I62" s="252"/>
      <c r="J62" s="252"/>
      <c r="K62" s="252"/>
      <c r="L62" s="255"/>
      <c r="M62" s="252"/>
    </row>
    <row r="63" spans="1:16" s="251" customFormat="1">
      <c r="B63" s="252"/>
      <c r="C63" s="253"/>
      <c r="D63" s="254"/>
      <c r="E63" s="254"/>
      <c r="F63" s="252"/>
      <c r="G63" s="252"/>
      <c r="H63" s="252"/>
      <c r="I63" s="252"/>
      <c r="J63" s="252"/>
      <c r="K63" s="252"/>
      <c r="L63" s="255"/>
      <c r="M63" s="252"/>
    </row>
    <row r="64" spans="1:16" s="251" customFormat="1">
      <c r="B64" s="252"/>
      <c r="C64" s="253"/>
      <c r="D64" s="254"/>
      <c r="E64" s="254"/>
      <c r="F64" s="252"/>
      <c r="G64" s="252"/>
      <c r="H64" s="252"/>
      <c r="I64" s="252"/>
      <c r="J64" s="252"/>
      <c r="K64" s="252"/>
      <c r="L64" s="255"/>
      <c r="M64" s="252"/>
    </row>
    <row r="65" spans="2:13" s="251" customFormat="1">
      <c r="B65" s="252"/>
      <c r="C65" s="253"/>
      <c r="D65" s="254"/>
      <c r="E65" s="254"/>
      <c r="F65" s="252"/>
      <c r="G65" s="252"/>
      <c r="H65" s="252"/>
      <c r="I65" s="252"/>
      <c r="J65" s="252"/>
      <c r="K65" s="252"/>
      <c r="L65" s="255"/>
      <c r="M65" s="252"/>
    </row>
    <row r="66" spans="2:13" s="251" customFormat="1">
      <c r="B66" s="252"/>
      <c r="C66" s="253"/>
      <c r="D66" s="254"/>
      <c r="E66" s="254"/>
      <c r="F66" s="252"/>
      <c r="G66" s="252"/>
      <c r="H66" s="252"/>
      <c r="I66" s="252"/>
      <c r="J66" s="252"/>
      <c r="K66" s="252"/>
      <c r="L66" s="255"/>
      <c r="M66" s="252"/>
    </row>
    <row r="67" spans="2:13" s="251" customFormat="1">
      <c r="B67" s="252"/>
      <c r="C67" s="253"/>
      <c r="D67" s="254"/>
      <c r="E67" s="254"/>
      <c r="F67" s="252"/>
      <c r="G67" s="252"/>
      <c r="H67" s="252"/>
      <c r="I67" s="252"/>
      <c r="J67" s="252"/>
      <c r="K67" s="252"/>
      <c r="L67" s="255"/>
      <c r="M67" s="252"/>
    </row>
    <row r="68" spans="2:13" s="251" customFormat="1">
      <c r="B68" s="252"/>
      <c r="C68" s="253"/>
      <c r="D68" s="254"/>
      <c r="E68" s="254"/>
      <c r="F68" s="252"/>
      <c r="G68" s="252"/>
      <c r="H68" s="252"/>
      <c r="I68" s="252"/>
      <c r="J68" s="252"/>
      <c r="K68" s="252"/>
      <c r="L68" s="255"/>
      <c r="M68" s="252"/>
    </row>
    <row r="69" spans="2:13" s="251" customFormat="1">
      <c r="B69" s="252"/>
      <c r="C69" s="253"/>
      <c r="D69" s="254"/>
      <c r="E69" s="254"/>
      <c r="F69" s="252"/>
      <c r="G69" s="252"/>
      <c r="H69" s="252"/>
      <c r="I69" s="252"/>
      <c r="J69" s="252"/>
      <c r="K69" s="252"/>
      <c r="L69" s="255"/>
      <c r="M69" s="252"/>
    </row>
    <row r="70" spans="2:13" s="251" customFormat="1">
      <c r="B70" s="252"/>
      <c r="C70" s="253"/>
      <c r="D70" s="254"/>
      <c r="E70" s="254"/>
      <c r="F70" s="252"/>
      <c r="G70" s="252"/>
      <c r="H70" s="252"/>
      <c r="I70" s="252"/>
      <c r="J70" s="252"/>
      <c r="K70" s="252"/>
      <c r="L70" s="255"/>
      <c r="M70" s="252"/>
    </row>
    <row r="71" spans="2:13" s="251" customFormat="1">
      <c r="B71" s="252"/>
      <c r="C71" s="253"/>
      <c r="D71" s="254"/>
      <c r="E71" s="254"/>
      <c r="F71" s="252"/>
      <c r="G71" s="252"/>
      <c r="H71" s="252"/>
      <c r="I71" s="252"/>
      <c r="J71" s="252"/>
      <c r="K71" s="252"/>
      <c r="L71" s="255"/>
      <c r="M71" s="252"/>
    </row>
    <row r="72" spans="2:13" s="251" customFormat="1">
      <c r="B72" s="252"/>
      <c r="C72" s="253"/>
      <c r="D72" s="254"/>
      <c r="E72" s="254"/>
      <c r="F72" s="252"/>
      <c r="G72" s="252"/>
      <c r="H72" s="252"/>
      <c r="I72" s="252"/>
      <c r="J72" s="252"/>
      <c r="K72" s="252"/>
      <c r="L72" s="255"/>
      <c r="M72" s="252"/>
    </row>
    <row r="73" spans="2:13" s="251" customFormat="1">
      <c r="B73" s="252"/>
      <c r="C73" s="253"/>
      <c r="D73" s="254"/>
      <c r="E73" s="254"/>
      <c r="F73" s="252"/>
      <c r="G73" s="252"/>
      <c r="H73" s="252"/>
      <c r="I73" s="252"/>
      <c r="J73" s="252"/>
      <c r="K73" s="252"/>
      <c r="L73" s="255"/>
      <c r="M73" s="252"/>
    </row>
    <row r="74" spans="2:13" s="251" customFormat="1">
      <c r="B74" s="252"/>
      <c r="C74" s="253"/>
      <c r="D74" s="254"/>
      <c r="E74" s="254"/>
      <c r="F74" s="252"/>
      <c r="G74" s="252"/>
      <c r="H74" s="252"/>
      <c r="I74" s="252"/>
      <c r="J74" s="252"/>
      <c r="K74" s="252"/>
      <c r="L74" s="255"/>
      <c r="M74" s="252"/>
    </row>
    <row r="75" spans="2:13" s="251" customFormat="1">
      <c r="B75" s="252"/>
      <c r="C75" s="253"/>
      <c r="D75" s="254"/>
      <c r="E75" s="254"/>
      <c r="F75" s="252"/>
      <c r="G75" s="252"/>
      <c r="H75" s="252"/>
      <c r="I75" s="252"/>
      <c r="J75" s="252"/>
      <c r="K75" s="252"/>
      <c r="L75" s="255"/>
      <c r="M75" s="252"/>
    </row>
    <row r="76" spans="2:13" s="251" customFormat="1">
      <c r="B76" s="252"/>
      <c r="C76" s="253"/>
      <c r="D76" s="254"/>
      <c r="E76" s="254"/>
      <c r="F76" s="252"/>
      <c r="G76" s="252"/>
      <c r="H76" s="252"/>
      <c r="I76" s="252"/>
      <c r="J76" s="252"/>
      <c r="K76" s="252"/>
      <c r="L76" s="255"/>
      <c r="M76" s="252"/>
    </row>
    <row r="77" spans="2:13" s="251" customFormat="1">
      <c r="B77" s="252"/>
      <c r="C77" s="253"/>
      <c r="D77" s="254"/>
      <c r="E77" s="254"/>
      <c r="F77" s="252"/>
      <c r="G77" s="252"/>
      <c r="H77" s="252"/>
      <c r="I77" s="252"/>
      <c r="J77" s="252"/>
      <c r="K77" s="252"/>
      <c r="L77" s="255"/>
      <c r="M77" s="252"/>
    </row>
    <row r="78" spans="2:13" s="251" customFormat="1">
      <c r="B78" s="252"/>
      <c r="C78" s="253"/>
      <c r="D78" s="254"/>
      <c r="E78" s="254"/>
      <c r="F78" s="252"/>
      <c r="G78" s="252"/>
      <c r="H78" s="252"/>
      <c r="I78" s="252"/>
      <c r="J78" s="252"/>
      <c r="K78" s="252"/>
      <c r="L78" s="255"/>
      <c r="M78" s="252"/>
    </row>
    <row r="79" spans="2:13" s="251" customFormat="1">
      <c r="B79" s="252"/>
      <c r="C79" s="253"/>
      <c r="D79" s="254"/>
      <c r="E79" s="254"/>
      <c r="F79" s="252"/>
      <c r="G79" s="252"/>
      <c r="H79" s="252"/>
      <c r="I79" s="252"/>
      <c r="J79" s="252"/>
      <c r="K79" s="252"/>
      <c r="L79" s="255"/>
      <c r="M79" s="252"/>
    </row>
    <row r="80" spans="2:13" s="251" customFormat="1">
      <c r="B80" s="252"/>
      <c r="C80" s="253"/>
      <c r="D80" s="254"/>
      <c r="E80" s="254"/>
      <c r="F80" s="252"/>
      <c r="G80" s="252"/>
      <c r="H80" s="252"/>
      <c r="I80" s="252"/>
      <c r="J80" s="252"/>
      <c r="K80" s="252"/>
      <c r="L80" s="255"/>
      <c r="M80" s="252"/>
    </row>
    <row r="81" spans="2:13" s="251" customFormat="1">
      <c r="B81" s="252"/>
      <c r="C81" s="253"/>
      <c r="D81" s="254"/>
      <c r="E81" s="254"/>
      <c r="F81" s="252"/>
      <c r="G81" s="252"/>
      <c r="H81" s="252"/>
      <c r="I81" s="252"/>
      <c r="J81" s="252"/>
      <c r="K81" s="252"/>
      <c r="L81" s="255"/>
      <c r="M81" s="252"/>
    </row>
    <row r="82" spans="2:13" s="251" customFormat="1">
      <c r="B82" s="252"/>
      <c r="C82" s="253"/>
      <c r="D82" s="254"/>
      <c r="E82" s="254"/>
      <c r="F82" s="252"/>
      <c r="G82" s="252"/>
      <c r="H82" s="252"/>
      <c r="I82" s="252"/>
      <c r="J82" s="252"/>
      <c r="K82" s="252"/>
      <c r="L82" s="255"/>
      <c r="M82" s="252"/>
    </row>
    <row r="83" spans="2:13" s="251" customFormat="1">
      <c r="B83" s="252"/>
      <c r="C83" s="253"/>
      <c r="D83" s="254"/>
      <c r="E83" s="254"/>
      <c r="F83" s="252"/>
      <c r="G83" s="252"/>
      <c r="H83" s="252"/>
      <c r="I83" s="252"/>
      <c r="J83" s="252"/>
      <c r="K83" s="252"/>
      <c r="L83" s="255"/>
      <c r="M83" s="252"/>
    </row>
    <row r="84" spans="2:13" s="251" customFormat="1">
      <c r="B84" s="252"/>
      <c r="C84" s="253"/>
      <c r="D84" s="254"/>
      <c r="E84" s="254"/>
      <c r="F84" s="252"/>
      <c r="G84" s="252"/>
      <c r="H84" s="252"/>
      <c r="I84" s="252"/>
      <c r="J84" s="252"/>
      <c r="K84" s="252"/>
      <c r="L84" s="255"/>
      <c r="M84" s="252"/>
    </row>
    <row r="85" spans="2:13" s="251" customFormat="1">
      <c r="B85" s="252"/>
      <c r="C85" s="253"/>
      <c r="D85" s="254"/>
      <c r="E85" s="254"/>
      <c r="F85" s="252"/>
      <c r="G85" s="252"/>
      <c r="H85" s="252"/>
      <c r="I85" s="252"/>
      <c r="J85" s="252"/>
      <c r="K85" s="252"/>
      <c r="L85" s="255"/>
      <c r="M85" s="252"/>
    </row>
    <row r="86" spans="2:13" s="251" customFormat="1">
      <c r="B86" s="252"/>
      <c r="C86" s="253"/>
      <c r="D86" s="254"/>
      <c r="E86" s="254"/>
      <c r="F86" s="252"/>
      <c r="G86" s="252"/>
      <c r="H86" s="252"/>
      <c r="I86" s="252"/>
      <c r="J86" s="252"/>
      <c r="K86" s="252"/>
      <c r="L86" s="255"/>
      <c r="M86" s="252"/>
    </row>
    <row r="87" spans="2:13" s="251" customFormat="1">
      <c r="B87" s="252"/>
      <c r="C87" s="253"/>
      <c r="D87" s="254"/>
      <c r="E87" s="254"/>
      <c r="F87" s="252"/>
      <c r="G87" s="252"/>
      <c r="H87" s="252"/>
      <c r="I87" s="252"/>
      <c r="J87" s="252"/>
      <c r="K87" s="252"/>
      <c r="L87" s="255"/>
      <c r="M87" s="252"/>
    </row>
    <row r="88" spans="2:13" s="251" customFormat="1">
      <c r="B88" s="252"/>
      <c r="C88" s="253"/>
      <c r="D88" s="254"/>
      <c r="E88" s="254"/>
      <c r="F88" s="252"/>
      <c r="G88" s="252"/>
      <c r="H88" s="252"/>
      <c r="I88" s="252"/>
      <c r="J88" s="252"/>
      <c r="K88" s="252"/>
      <c r="L88" s="255"/>
      <c r="M88" s="252"/>
    </row>
    <row r="89" spans="2:13" s="250" customFormat="1">
      <c r="B89" s="262"/>
      <c r="C89" s="263"/>
      <c r="D89" s="264"/>
      <c r="E89" s="264"/>
      <c r="F89" s="262"/>
      <c r="G89" s="262"/>
      <c r="H89" s="262"/>
      <c r="I89" s="262"/>
      <c r="J89" s="262"/>
      <c r="K89" s="262"/>
      <c r="L89" s="265"/>
      <c r="M89" s="262"/>
    </row>
    <row r="90" spans="2:13" s="250" customFormat="1">
      <c r="B90" s="262"/>
      <c r="C90" s="263"/>
      <c r="D90" s="264"/>
      <c r="E90" s="264"/>
      <c r="F90" s="262"/>
      <c r="G90" s="262"/>
      <c r="H90" s="262"/>
      <c r="I90" s="262"/>
      <c r="J90" s="262"/>
      <c r="K90" s="262"/>
      <c r="L90" s="265"/>
      <c r="M90" s="262"/>
    </row>
    <row r="91" spans="2:13" s="250" customFormat="1">
      <c r="B91" s="262"/>
      <c r="C91" s="263"/>
      <c r="D91" s="264"/>
      <c r="E91" s="264"/>
      <c r="F91" s="262"/>
      <c r="G91" s="262"/>
      <c r="H91" s="262"/>
      <c r="I91" s="262"/>
      <c r="J91" s="262"/>
      <c r="K91" s="262"/>
      <c r="L91" s="265"/>
      <c r="M91" s="262"/>
    </row>
    <row r="92" spans="2:13" s="250" customFormat="1">
      <c r="B92" s="262"/>
      <c r="C92" s="263"/>
      <c r="D92" s="264"/>
      <c r="E92" s="264"/>
      <c r="F92" s="262"/>
      <c r="G92" s="262"/>
      <c r="H92" s="262"/>
      <c r="I92" s="262"/>
      <c r="J92" s="262"/>
      <c r="K92" s="262"/>
      <c r="L92" s="265"/>
      <c r="M92" s="262"/>
    </row>
    <row r="93" spans="2:13" s="250" customFormat="1">
      <c r="B93" s="262"/>
      <c r="C93" s="263"/>
      <c r="D93" s="264"/>
      <c r="E93" s="264"/>
      <c r="F93" s="262"/>
      <c r="G93" s="262"/>
      <c r="H93" s="262"/>
      <c r="I93" s="262"/>
      <c r="J93" s="262"/>
      <c r="K93" s="262"/>
      <c r="L93" s="265"/>
      <c r="M93" s="262"/>
    </row>
    <row r="94" spans="2:13" s="250" customFormat="1">
      <c r="B94" s="262"/>
      <c r="C94" s="263"/>
      <c r="D94" s="264"/>
      <c r="E94" s="264"/>
      <c r="F94" s="262"/>
      <c r="G94" s="262"/>
      <c r="H94" s="262"/>
      <c r="I94" s="262"/>
      <c r="J94" s="262"/>
      <c r="K94" s="262"/>
      <c r="L94" s="265"/>
      <c r="M94" s="262"/>
    </row>
    <row r="95" spans="2:13" s="250" customFormat="1">
      <c r="B95" s="262"/>
      <c r="C95" s="263"/>
      <c r="D95" s="264"/>
      <c r="E95" s="264"/>
      <c r="F95" s="262"/>
      <c r="G95" s="262"/>
      <c r="H95" s="262"/>
      <c r="I95" s="262"/>
      <c r="J95" s="262"/>
      <c r="K95" s="262"/>
      <c r="L95" s="265"/>
      <c r="M95" s="262"/>
    </row>
    <row r="96" spans="2:13" s="250" customFormat="1">
      <c r="B96" s="262"/>
      <c r="C96" s="263"/>
      <c r="D96" s="264"/>
      <c r="E96" s="264"/>
      <c r="F96" s="262"/>
      <c r="G96" s="262"/>
      <c r="H96" s="262"/>
      <c r="I96" s="262"/>
      <c r="J96" s="262"/>
      <c r="K96" s="262"/>
      <c r="L96" s="265"/>
      <c r="M96" s="262"/>
    </row>
    <row r="97" spans="1:14" s="250" customFormat="1">
      <c r="B97" s="262"/>
      <c r="C97" s="263"/>
      <c r="D97" s="264"/>
      <c r="E97" s="264"/>
      <c r="F97" s="262"/>
      <c r="G97" s="262"/>
      <c r="H97" s="262"/>
      <c r="I97" s="262"/>
      <c r="J97" s="262"/>
      <c r="K97" s="262"/>
      <c r="L97" s="265"/>
      <c r="M97" s="262"/>
    </row>
    <row r="98" spans="1:14" s="250" customFormat="1">
      <c r="B98" s="262"/>
      <c r="C98" s="263"/>
      <c r="D98" s="264"/>
      <c r="E98" s="264"/>
      <c r="F98" s="262"/>
      <c r="G98" s="262"/>
      <c r="H98" s="262"/>
      <c r="I98" s="262"/>
      <c r="J98" s="262"/>
      <c r="K98" s="262"/>
      <c r="L98" s="265"/>
      <c r="M98" s="262"/>
    </row>
    <row r="99" spans="1:14" s="250" customFormat="1">
      <c r="B99" s="262"/>
      <c r="C99" s="263"/>
      <c r="D99" s="264"/>
      <c r="E99" s="264"/>
      <c r="F99" s="262"/>
      <c r="G99" s="262"/>
      <c r="H99" s="262"/>
      <c r="I99" s="262"/>
      <c r="J99" s="262"/>
      <c r="K99" s="262"/>
      <c r="L99" s="265"/>
      <c r="M99" s="262"/>
    </row>
    <row r="100" spans="1:14" s="250" customFormat="1">
      <c r="B100" s="262"/>
      <c r="C100" s="263"/>
      <c r="D100" s="264"/>
      <c r="E100" s="264"/>
      <c r="F100" s="262"/>
      <c r="G100" s="262"/>
      <c r="H100" s="262"/>
      <c r="I100" s="262"/>
      <c r="J100" s="262"/>
      <c r="K100" s="262"/>
      <c r="L100" s="265"/>
      <c r="M100" s="262"/>
    </row>
    <row r="101" spans="1:14" s="250" customFormat="1">
      <c r="B101" s="262"/>
      <c r="C101" s="263"/>
      <c r="D101" s="264"/>
      <c r="E101" s="264"/>
      <c r="F101" s="262"/>
      <c r="G101" s="262"/>
      <c r="H101" s="262"/>
      <c r="I101" s="262"/>
      <c r="J101" s="262"/>
      <c r="K101" s="262"/>
      <c r="L101" s="265"/>
      <c r="M101" s="262"/>
    </row>
    <row r="102" spans="1:14" s="250" customFormat="1">
      <c r="B102" s="262"/>
      <c r="C102" s="263"/>
      <c r="D102" s="264"/>
      <c r="E102" s="264"/>
      <c r="F102" s="262"/>
      <c r="G102" s="262"/>
      <c r="H102" s="262"/>
      <c r="I102" s="262"/>
      <c r="J102" s="262"/>
      <c r="K102" s="262"/>
      <c r="L102" s="265"/>
      <c r="M102" s="262"/>
    </row>
    <row r="103" spans="1:14" s="250" customFormat="1">
      <c r="B103" s="262"/>
      <c r="C103" s="263"/>
      <c r="D103" s="264"/>
      <c r="E103" s="264"/>
      <c r="F103" s="262"/>
      <c r="G103" s="262"/>
      <c r="H103" s="262"/>
      <c r="I103" s="262"/>
      <c r="J103" s="262"/>
      <c r="K103" s="262"/>
      <c r="L103" s="265"/>
      <c r="M103" s="262"/>
    </row>
    <row r="104" spans="1:14" s="250" customFormat="1">
      <c r="B104" s="262"/>
      <c r="C104" s="263"/>
      <c r="D104" s="264"/>
      <c r="E104" s="264"/>
      <c r="F104" s="262"/>
      <c r="G104" s="262"/>
      <c r="H104" s="262"/>
      <c r="I104" s="262"/>
      <c r="J104" s="262"/>
      <c r="K104" s="262"/>
      <c r="L104" s="265"/>
      <c r="M104" s="262"/>
    </row>
    <row r="105" spans="1:14" s="250" customFormat="1">
      <c r="B105" s="262"/>
      <c r="C105" s="263"/>
      <c r="D105" s="264"/>
      <c r="E105" s="264"/>
      <c r="F105" s="262"/>
      <c r="G105" s="262"/>
      <c r="H105" s="262"/>
      <c r="I105" s="262"/>
      <c r="J105" s="262"/>
      <c r="K105" s="262"/>
      <c r="L105" s="265"/>
      <c r="M105" s="262"/>
    </row>
    <row r="106" spans="1:14" s="250" customFormat="1">
      <c r="B106" s="262"/>
      <c r="C106" s="263"/>
      <c r="D106" s="264"/>
      <c r="E106" s="264"/>
      <c r="F106" s="262"/>
      <c r="G106" s="262"/>
      <c r="H106" s="262"/>
      <c r="I106" s="262"/>
      <c r="J106" s="262"/>
      <c r="K106" s="262"/>
      <c r="L106" s="265"/>
      <c r="M106" s="262"/>
    </row>
    <row r="107" spans="1:14" s="250" customFormat="1">
      <c r="B107" s="262"/>
      <c r="C107" s="263"/>
      <c r="D107" s="264"/>
      <c r="E107" s="264"/>
      <c r="F107" s="262"/>
      <c r="G107" s="262"/>
      <c r="H107" s="262"/>
      <c r="I107" s="262"/>
      <c r="J107" s="262"/>
      <c r="K107" s="262"/>
      <c r="L107" s="265"/>
      <c r="M107" s="262"/>
    </row>
    <row r="108" spans="1:14" s="250" customFormat="1">
      <c r="B108" s="262"/>
      <c r="C108" s="263"/>
      <c r="D108" s="264"/>
      <c r="E108" s="264"/>
      <c r="F108" s="262"/>
      <c r="G108" s="262"/>
      <c r="H108" s="262"/>
      <c r="I108" s="262"/>
      <c r="J108" s="262"/>
      <c r="K108" s="262"/>
      <c r="L108" s="265"/>
      <c r="M108" s="262"/>
    </row>
    <row r="109" spans="1:14" s="250" customFormat="1">
      <c r="B109" s="262"/>
      <c r="C109" s="263"/>
      <c r="D109" s="264"/>
      <c r="E109" s="264"/>
      <c r="F109" s="262"/>
      <c r="G109" s="262"/>
      <c r="H109" s="262"/>
      <c r="I109" s="262"/>
      <c r="J109" s="262"/>
      <c r="K109" s="262"/>
      <c r="L109" s="265"/>
      <c r="M109" s="262"/>
    </row>
    <row r="110" spans="1:14" s="250" customFormat="1">
      <c r="B110" s="262"/>
      <c r="C110" s="263"/>
      <c r="D110" s="264"/>
      <c r="E110" s="264"/>
      <c r="F110" s="262"/>
      <c r="G110" s="262"/>
      <c r="H110" s="262"/>
      <c r="I110" s="262"/>
      <c r="J110" s="262"/>
      <c r="K110" s="262"/>
      <c r="L110" s="265"/>
      <c r="M110" s="262"/>
    </row>
    <row r="111" spans="1:14" s="250" customFormat="1">
      <c r="B111" s="262"/>
      <c r="C111" s="263"/>
      <c r="D111" s="264"/>
      <c r="E111" s="264"/>
      <c r="F111" s="262"/>
      <c r="G111" s="262"/>
      <c r="H111" s="262"/>
      <c r="I111" s="262"/>
      <c r="J111" s="262"/>
      <c r="K111" s="262"/>
      <c r="L111" s="265"/>
      <c r="M111" s="262"/>
    </row>
    <row r="112" spans="1:14">
      <c r="A112" s="250"/>
      <c r="B112" s="262"/>
      <c r="C112" s="263"/>
      <c r="D112" s="264"/>
      <c r="E112" s="264"/>
      <c r="F112" s="262"/>
      <c r="G112" s="262"/>
      <c r="H112" s="262"/>
      <c r="I112" s="262"/>
      <c r="J112" s="262"/>
      <c r="K112" s="262"/>
      <c r="L112" s="265"/>
      <c r="M112" s="262"/>
      <c r="N112" s="250"/>
    </row>
    <row r="113" spans="1:14">
      <c r="A113" s="250"/>
      <c r="B113" s="262"/>
      <c r="C113" s="263"/>
      <c r="D113" s="264"/>
      <c r="E113" s="264"/>
      <c r="F113" s="262"/>
      <c r="G113" s="262"/>
      <c r="H113" s="262"/>
      <c r="I113" s="262"/>
      <c r="J113" s="262"/>
      <c r="K113" s="262"/>
      <c r="L113" s="265"/>
      <c r="M113" s="262"/>
      <c r="N113" s="250"/>
    </row>
    <row r="114" spans="1:14">
      <c r="A114" s="250"/>
      <c r="B114" s="262"/>
      <c r="C114" s="263"/>
      <c r="D114" s="264"/>
      <c r="E114" s="264"/>
      <c r="F114" s="262"/>
      <c r="G114" s="262"/>
      <c r="H114" s="262"/>
      <c r="I114" s="262"/>
      <c r="J114" s="262"/>
      <c r="K114" s="262"/>
      <c r="L114" s="265"/>
      <c r="M114" s="262"/>
      <c r="N114" s="250"/>
    </row>
    <row r="115" spans="1:14">
      <c r="A115" s="250"/>
      <c r="B115" s="262"/>
      <c r="C115" s="263"/>
      <c r="D115" s="264"/>
      <c r="E115" s="264"/>
      <c r="F115" s="262"/>
      <c r="G115" s="262"/>
      <c r="H115" s="262"/>
      <c r="I115" s="262"/>
      <c r="J115" s="262"/>
      <c r="K115" s="262"/>
      <c r="L115" s="265"/>
      <c r="M115" s="262"/>
      <c r="N115" s="250"/>
    </row>
    <row r="116" spans="1:14">
      <c r="A116" s="250"/>
      <c r="B116" s="262"/>
      <c r="C116" s="263"/>
      <c r="D116" s="264"/>
      <c r="E116" s="264"/>
      <c r="F116" s="262"/>
      <c r="G116" s="262"/>
      <c r="H116" s="262"/>
      <c r="I116" s="262"/>
      <c r="J116" s="262"/>
      <c r="K116" s="262"/>
      <c r="L116" s="265"/>
      <c r="M116" s="262"/>
      <c r="N116" s="250"/>
    </row>
    <row r="117" spans="1:14">
      <c r="A117" s="250"/>
      <c r="B117" s="262"/>
      <c r="C117" s="263"/>
      <c r="D117" s="264"/>
      <c r="E117" s="264"/>
      <c r="F117" s="262"/>
      <c r="G117" s="262"/>
      <c r="H117" s="262"/>
      <c r="I117" s="262"/>
      <c r="J117" s="262"/>
      <c r="K117" s="262"/>
      <c r="L117" s="265"/>
      <c r="M117" s="262"/>
      <c r="N117" s="250"/>
    </row>
    <row r="118" spans="1:14">
      <c r="A118" s="250"/>
      <c r="B118" s="262"/>
      <c r="C118" s="263"/>
      <c r="D118" s="264"/>
      <c r="E118" s="264"/>
      <c r="F118" s="262"/>
      <c r="G118" s="262"/>
      <c r="H118" s="262"/>
      <c r="I118" s="262"/>
      <c r="J118" s="262"/>
      <c r="K118" s="262"/>
      <c r="L118" s="265"/>
      <c r="M118" s="262"/>
      <c r="N118" s="250"/>
    </row>
    <row r="119" spans="1:14">
      <c r="A119" s="250"/>
      <c r="B119" s="262"/>
      <c r="C119" s="263"/>
      <c r="D119" s="264"/>
      <c r="E119" s="264"/>
      <c r="F119" s="262"/>
      <c r="G119" s="262"/>
      <c r="H119" s="262"/>
      <c r="I119" s="262"/>
      <c r="J119" s="262"/>
      <c r="K119" s="262"/>
      <c r="L119" s="265"/>
      <c r="M119" s="262"/>
      <c r="N119" s="250"/>
    </row>
  </sheetData>
  <mergeCells count="37">
    <mergeCell ref="C57:D57"/>
    <mergeCell ref="A45:M45"/>
    <mergeCell ref="A58:N58"/>
    <mergeCell ref="HQ9:ID9"/>
    <mergeCell ref="IE9:IR9"/>
    <mergeCell ref="AQ9:BD9"/>
    <mergeCell ref="A10:M10"/>
    <mergeCell ref="A11:M11"/>
    <mergeCell ref="A23:M23"/>
    <mergeCell ref="EK9:EX9"/>
    <mergeCell ref="EY9:FL9"/>
    <mergeCell ref="BE9:BR9"/>
    <mergeCell ref="BS9:CF9"/>
    <mergeCell ref="CG9:CT9"/>
    <mergeCell ref="CU9:DH9"/>
    <mergeCell ref="DI9:DV9"/>
    <mergeCell ref="DW9:EJ9"/>
    <mergeCell ref="A8:N8"/>
    <mergeCell ref="A9:N9"/>
    <mergeCell ref="O9:AB9"/>
    <mergeCell ref="AC9:AP9"/>
    <mergeCell ref="IS9:IV9"/>
    <mergeCell ref="FM9:FZ9"/>
    <mergeCell ref="GA9:GN9"/>
    <mergeCell ref="GO9:HB9"/>
    <mergeCell ref="HC9:HP9"/>
    <mergeCell ref="K2:N2"/>
    <mergeCell ref="A4:N4"/>
    <mergeCell ref="A5:A6"/>
    <mergeCell ref="B5:B6"/>
    <mergeCell ref="C5:C6"/>
    <mergeCell ref="F5:J5"/>
    <mergeCell ref="K5:K6"/>
    <mergeCell ref="L5:L6"/>
    <mergeCell ref="M5:M6"/>
    <mergeCell ref="N5:N6"/>
    <mergeCell ref="D6:E6"/>
  </mergeCells>
  <printOptions horizontalCentered="1"/>
  <pageMargins left="0.39370078740157483" right="0.27559055118110237" top="1.1023622047244095" bottom="0.31496062992125984" header="0.94488188976377963" footer="0.19685039370078741"/>
  <pageSetup paperSize="9" scale="86" orientation="landscape" r:id="rId1"/>
  <headerFooter differentFirst="1" alignWithMargins="0">
    <oddHeader>&amp;C&amp;9&amp;P</oddHeader>
    <oddFooter>&amp;R&amp;8ЦШВСМ учнів і студентів</oddFooter>
  </headerFooter>
  <rowBreaks count="1" manualBreakCount="1">
    <brk id="2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18</vt:i4>
      </vt:variant>
    </vt:vector>
  </HeadingPairs>
  <TitlesOfParts>
    <vt:vector size="27" baseType="lpstr">
      <vt:lpstr>26ДЦОП з біатлону</vt:lpstr>
      <vt:lpstr>26ДЦОП  із зимових видів</vt:lpstr>
      <vt:lpstr>26ДЦОП худ.гімн</vt:lpstr>
      <vt:lpstr>ДЦОП з пл синх стр. у воду26</vt:lpstr>
      <vt:lpstr>26 Захід.ДЦОП ла</vt:lpstr>
      <vt:lpstr>26 Сх.ДЦОП ла</vt:lpstr>
      <vt:lpstr>26 ДЦОП із бадм. волейб. пляжн</vt:lpstr>
      <vt:lpstr>26ДШВСМ</vt:lpstr>
      <vt:lpstr>26 ЦШВСМ учнів і студентів</vt:lpstr>
      <vt:lpstr>'26 ДЦОП із бадм. волейб. пляжн'!Заголовки_для_печати</vt:lpstr>
      <vt:lpstr>'26 Захід.ДЦОП ла'!Заголовки_для_печати</vt:lpstr>
      <vt:lpstr>'26 Сх.ДЦОП ла'!Заголовки_для_печати</vt:lpstr>
      <vt:lpstr>'26 ЦШВСМ учнів і студентів'!Заголовки_для_печати</vt:lpstr>
      <vt:lpstr>'26ДЦОП  із зимових видів'!Заголовки_для_печати</vt:lpstr>
      <vt:lpstr>'26ДЦОП з біатлону'!Заголовки_для_печати</vt:lpstr>
      <vt:lpstr>'26ДЦОП худ.гімн'!Заголовки_для_печати</vt:lpstr>
      <vt:lpstr>'26ДШВСМ'!Заголовки_для_печати</vt:lpstr>
      <vt:lpstr>'ДЦОП з пл синх стр. у воду26'!Заголовки_для_печати</vt:lpstr>
      <vt:lpstr>'26 ДЦОП із бадм. волейб. пляжн'!Область_печати</vt:lpstr>
      <vt:lpstr>'26 Захід.ДЦОП ла'!Область_печати</vt:lpstr>
      <vt:lpstr>'26 Сх.ДЦОП ла'!Область_печати</vt:lpstr>
      <vt:lpstr>'26 ЦШВСМ учнів і студентів'!Область_печати</vt:lpstr>
      <vt:lpstr>'26ДЦОП  із зимових видів'!Область_печати</vt:lpstr>
      <vt:lpstr>'26ДЦОП з біатлону'!Область_печати</vt:lpstr>
      <vt:lpstr>'26ДЦОП худ.гімн'!Область_печати</vt:lpstr>
      <vt:lpstr>'26ДШВСМ'!Область_печати</vt:lpstr>
      <vt:lpstr>'ДЦОП з пл синх стр. у воду26'!Область_печати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mms</dc:creator>
  <cp:lastModifiedBy>Ира</cp:lastModifiedBy>
  <cp:lastPrinted>2025-12-26T07:27:16Z</cp:lastPrinted>
  <dcterms:created xsi:type="dcterms:W3CDTF">2018-11-14T10:44:53Z</dcterms:created>
  <dcterms:modified xsi:type="dcterms:W3CDTF">2025-12-26T07:35:58Z</dcterms:modified>
</cp:coreProperties>
</file>