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МС\2026\ЄКП2026 в екселе\"/>
    </mc:Choice>
  </mc:AlternateContent>
  <bookViews>
    <workbookView xWindow="0" yWindow="0" windowWidth="28800" windowHeight="12150" activeTab="6"/>
  </bookViews>
  <sheets>
    <sheet name="26 ФСТ Україна" sheetId="20" r:id="rId1"/>
    <sheet name="26ЦШВСМ Укр" sheetId="22" r:id="rId2"/>
    <sheet name="26Спартак" sheetId="23" r:id="rId3"/>
    <sheet name="ЦШВСМ Спартак26" sheetId="27" r:id="rId4"/>
    <sheet name="ФСТ КОЛОС 26" sheetId="25" r:id="rId5"/>
    <sheet name="ЦШВСМ Колос 26" sheetId="26" r:id="rId6"/>
    <sheet name="Динамо 26" sheetId="18" r:id="rId7"/>
  </sheets>
  <definedNames>
    <definedName name="_xlnm.Print_Titles" localSheetId="0">'26 ФСТ Україна'!$5:$6</definedName>
    <definedName name="_xlnm.Print_Titles" localSheetId="2">'26Спартак'!$5:$6</definedName>
    <definedName name="_xlnm.Print_Titles" localSheetId="1">'26ЦШВСМ Укр'!$5:$6</definedName>
    <definedName name="_xlnm.Print_Titles" localSheetId="6">'Динамо 26'!$6:$7</definedName>
    <definedName name="_xlnm.Print_Titles" localSheetId="4">'ФСТ КОЛОС 26'!$5:$6</definedName>
    <definedName name="_xlnm.Print_Titles" localSheetId="5">'ЦШВСМ Колос 26'!$5:$6</definedName>
    <definedName name="_xlnm.Print_Titles" localSheetId="3">'ЦШВСМ Спартак26'!$5:$6</definedName>
    <definedName name="Запрос_баскетбол___жін." localSheetId="1">'26ЦШВСМ Укр'!#REF!</definedName>
    <definedName name="Запрос_баскетбол___жін." localSheetId="6">'Динамо 26'!#REF!</definedName>
    <definedName name="Запрос_баскетбол___чол." localSheetId="1">'26ЦШВСМ Укр'!#REF!</definedName>
    <definedName name="Запрос_баскетбол___чол." localSheetId="6">'Динамо 26'!#REF!</definedName>
    <definedName name="Запрос_бейсбол" localSheetId="1">'26ЦШВСМ Укр'!#REF!</definedName>
    <definedName name="Запрос_бейсбол" localSheetId="6">'Динамо 26'!#REF!</definedName>
    <definedName name="Запрос_бобслей" localSheetId="1">'26ЦШВСМ Укр'!#REF!</definedName>
    <definedName name="Запрос_бобслей" localSheetId="6">'Динамо 26'!#REF!</definedName>
    <definedName name="Запрос_бокс" localSheetId="1">'26ЦШВСМ Укр'!#REF!</definedName>
    <definedName name="Запрос_бокс" localSheetId="6">'Динамо 26'!#REF!</definedName>
    <definedName name="Запрос_боротьба_вільна" localSheetId="1">'26ЦШВСМ Укр'!#REF!</definedName>
    <definedName name="Запрос_боротьба_вільна" localSheetId="6">'Динамо 26'!#REF!</definedName>
    <definedName name="Запрос_боротьба_греко_римська" localSheetId="1">'26ЦШВСМ Укр'!#REF!</definedName>
    <definedName name="Запрос_боротьба_греко_римська" localSheetId="6">'Динамо 26'!#REF!</definedName>
    <definedName name="Запрос_важка_атлетика" localSheetId="1">'26ЦШВСМ Укр'!#REF!</definedName>
    <definedName name="Запрос_важка_атлетика" localSheetId="6">'Динамо 26'!#REF!</definedName>
    <definedName name="Запрос_велоспорт_ВМХ" localSheetId="1">'26ЦШВСМ Укр'!#REF!</definedName>
    <definedName name="Запрос_велоспорт_ВМХ" localSheetId="6">'Динамо 26'!#REF!</definedName>
    <definedName name="Запрос_велоспорт_маунтенбайк" localSheetId="1">'26ЦШВСМ Укр'!#REF!</definedName>
    <definedName name="Запрос_велоспорт_маунтенбайк" localSheetId="6">'Динамо 26'!#REF!</definedName>
    <definedName name="Запрос_велоспорт_трек" localSheetId="1">'26ЦШВСМ Укр'!#REF!</definedName>
    <definedName name="Запрос_велоспорт_трек" localSheetId="6">'Динамо 26'!#REF!</definedName>
    <definedName name="Запрос_велоспорт_шосе" localSheetId="1">'26ЦШВСМ Укр'!#REF!</definedName>
    <definedName name="Запрос_велоспорт_шосе" localSheetId="6">'Динамо 26'!#REF!</definedName>
    <definedName name="Запрос_веслувальний_слалом" localSheetId="1">'26ЦШВСМ Укр'!#REF!</definedName>
    <definedName name="Запрос_веслувальний_слалом" localSheetId="6">'Динамо 26'!#REF!</definedName>
    <definedName name="Запрос_веслування_академічне" localSheetId="1">'26ЦШВСМ Укр'!#REF!</definedName>
    <definedName name="Запрос_веслування_академічне" localSheetId="6">'Динамо 26'!#REF!</definedName>
    <definedName name="Запрос_веслування_на_байдарках_і_каноє" localSheetId="1">'26ЦШВСМ Укр'!#REF!</definedName>
    <definedName name="Запрос_веслування_на_байдарках_і_каноє" localSheetId="6">'Динамо 26'!#REF!</definedName>
    <definedName name="Запрос_вітрильний_спорт" localSheetId="1">'26ЦШВСМ Укр'!#REF!</definedName>
    <definedName name="Запрос_вітрильний_спорт" localSheetId="6">'Динамо 26'!#REF!</definedName>
    <definedName name="Запрос_водне_поло___жін." localSheetId="1">'26ЦШВСМ Укр'!#REF!</definedName>
    <definedName name="Запрос_водне_поло___жін." localSheetId="6">'Динамо 26'!#REF!</definedName>
    <definedName name="Запрос_водне_поло___чол." localSheetId="1">'26ЦШВСМ Укр'!#REF!</definedName>
    <definedName name="Запрос_водне_поло___чол." localSheetId="6">'Динамо 26'!#REF!</definedName>
    <definedName name="Запрос_волейбол___жін." localSheetId="1">'26ЦШВСМ Укр'!#REF!</definedName>
    <definedName name="Запрос_волейбол___жін." localSheetId="6">'Динамо 26'!#REF!</definedName>
    <definedName name="Запрос_волейбол___чол." localSheetId="1">'26ЦШВСМ Укр'!#REF!</definedName>
    <definedName name="Запрос_волейбол___чол." localSheetId="6">'Динамо 26'!#REF!</definedName>
    <definedName name="Запрос_волейбол_пляжний" localSheetId="6">'Динамо 26'!#REF!</definedName>
    <definedName name="Запрос_гандбол___жін." localSheetId="1">'26ЦШВСМ Укр'!#REF!</definedName>
    <definedName name="Запрос_гандбол___жін." localSheetId="6">'Динамо 26'!#REF!</definedName>
    <definedName name="Запрос_гандбол___чол." localSheetId="1">'26ЦШВСМ Укр'!#REF!</definedName>
    <definedName name="Запрос_гандбол___чол." localSheetId="6">'Динамо 26'!#REF!</definedName>
    <definedName name="Запрос_гімнастика_спортивна" localSheetId="1">'26ЦШВСМ Укр'!#REF!</definedName>
    <definedName name="Запрос_гімнастика_спортивна" localSheetId="6">'Динамо 26'!#REF!</definedName>
    <definedName name="Запрос_гімнастика_художня" localSheetId="1">'26ЦШВСМ Укр'!#REF!</definedName>
    <definedName name="Запрос_гімнастика_художня" localSheetId="6">'Динамо 26'!#REF!</definedName>
    <definedName name="Запрос_гірськолижний_спорт" localSheetId="1">'26ЦШВСМ Укр'!#REF!</definedName>
    <definedName name="Запрос_гірськолижний_спорт" localSheetId="6">'Динамо 26'!#REF!</definedName>
    <definedName name="Запрос_дзюдо" localSheetId="1">'26ЦШВСМ Укр'!#REF!</definedName>
    <definedName name="Запрос_дзюдо" localSheetId="6">'Динамо 26'!#REF!</definedName>
    <definedName name="Запрос_кінний_спорт" localSheetId="1">'26ЦШВСМ Укр'!#REF!</definedName>
    <definedName name="Запрос_кінний_спорт" localSheetId="6">'Динамо 26'!#REF!</definedName>
    <definedName name="Запрос_ковзанярський_спорт" localSheetId="1">'26ЦШВСМ Укр'!#REF!</definedName>
    <definedName name="Запрос_ковзанярський_спорт" localSheetId="6">'Динамо 26'!#REF!</definedName>
    <definedName name="Запрос_легка_атлетика" localSheetId="1">'26ЦШВСМ Укр'!#REF!</definedName>
    <definedName name="Запрос_легка_атлетика" localSheetId="6">'Динамо 26'!#REF!</definedName>
    <definedName name="Запрос_лижний_спорт___біатлон" localSheetId="1">'26ЦШВСМ Укр'!#REF!</definedName>
    <definedName name="Запрос_лижний_спорт___біатлон" localSheetId="6">'Динамо 26'!#REF!</definedName>
    <definedName name="Запрос_лижний_спорт___гонки" localSheetId="1">'26ЦШВСМ Укр'!#REF!</definedName>
    <definedName name="Запрос_лижний_спорт___гонки" localSheetId="6">'Динамо 26'!#REF!</definedName>
    <definedName name="Запрос_лижний_спорт___двоборство" localSheetId="1">'26ЦШВСМ Укр'!#REF!</definedName>
    <definedName name="Запрос_лижний_спорт___двоборство" localSheetId="6">'Динамо 26'!#REF!</definedName>
    <definedName name="Запрос_плавання" localSheetId="1">'26ЦШВСМ Укр'!#REF!</definedName>
    <definedName name="Запрос_плавання" localSheetId="6">'Динамо 26'!#REF!</definedName>
    <definedName name="Запрос_плавання_синхронне" localSheetId="1">'26ЦШВСМ Укр'!#REF!</definedName>
    <definedName name="Запрос_плавання_синхронне" localSheetId="6">'Динамо 26'!#REF!</definedName>
    <definedName name="Запрос_санний_спорт" localSheetId="1">'26ЦШВСМ Укр'!#REF!</definedName>
    <definedName name="Запрос_санний_спорт" localSheetId="6">'Динамо 26'!#REF!</definedName>
    <definedName name="Запрос_сноуборд" localSheetId="1">'26ЦШВСМ Укр'!#REF!</definedName>
    <definedName name="Запрос_сноуборд" localSheetId="6">'Динамо 26'!#REF!</definedName>
    <definedName name="Запрос_стрибки_з_трампліна" localSheetId="1">'26ЦШВСМ Укр'!#REF!</definedName>
    <definedName name="Запрос_стрибки_з_трампліна" localSheetId="6">'Динамо 26'!#REF!</definedName>
    <definedName name="Запрос_стрибки_на_батуті" localSheetId="1">'26ЦШВСМ Укр'!#REF!</definedName>
    <definedName name="Запрос_стрибки_на_батуті" localSheetId="6">'Динамо 26'!#REF!</definedName>
    <definedName name="Запрос_стрибки_у_воду" localSheetId="1">'26ЦШВСМ Укр'!#REF!</definedName>
    <definedName name="Запрос_стрибки_у_воду" localSheetId="6">'Динамо 26'!#REF!</definedName>
    <definedName name="Запрос_стрільба_із_лука" localSheetId="1">'26ЦШВСМ Укр'!#REF!</definedName>
    <definedName name="Запрос_стрільба_із_лука" localSheetId="6">'Динамо 26'!#REF!</definedName>
    <definedName name="Запрос_стрільба_кульова" localSheetId="1">'26ЦШВСМ Укр'!#REF!</definedName>
    <definedName name="Запрос_стрільба_кульова" localSheetId="6">'Динамо 26'!#REF!</definedName>
    <definedName name="Запрос_стрільба_стендова" localSheetId="1">'26ЦШВСМ Укр'!#REF!</definedName>
    <definedName name="Запрос_стрільба_стендова" localSheetId="6">'Динамо 26'!#REF!</definedName>
    <definedName name="Запрос_сучасне_п_ятиборство" localSheetId="1">'26ЦШВСМ Укр'!#REF!</definedName>
    <definedName name="Запрос_сучасне_п_ятиборство" localSheetId="6">'Динамо 26'!#REF!</definedName>
    <definedName name="Запрос_теніс" localSheetId="1">'26ЦШВСМ Укр'!#REF!</definedName>
    <definedName name="Запрос_теніс" localSheetId="6">'Динамо 26'!#REF!</definedName>
    <definedName name="Запрос_теніс_настільний" localSheetId="1">'26ЦШВСМ Укр'!#REF!</definedName>
    <definedName name="Запрос_теніс_настільний" localSheetId="6">'Динамо 26'!#REF!</definedName>
    <definedName name="Запрос_триатлон" localSheetId="1">'26ЦШВСМ Укр'!#REF!</definedName>
    <definedName name="Запрос_триатлон" localSheetId="6">'Динамо 26'!#REF!</definedName>
    <definedName name="Запрос_тхеквондо___ВТФ" localSheetId="1">'26ЦШВСМ Укр'!#REF!</definedName>
    <definedName name="Запрос_тхеквондо___ВТФ" localSheetId="6">'Динамо 26'!#REF!</definedName>
    <definedName name="Запрос_фехтування" localSheetId="1">'26ЦШВСМ Укр'!#REF!</definedName>
    <definedName name="Запрос_фехтування" localSheetId="6">'Динамо 26'!#REF!</definedName>
    <definedName name="Запрос_фігурне_катання" localSheetId="1">'26ЦШВСМ Укр'!#REF!</definedName>
    <definedName name="Запрос_фігурне_катання" localSheetId="6">'Динамо 26'!#REF!</definedName>
    <definedName name="Запрос_фрістайл" localSheetId="1">'26ЦШВСМ Укр'!#REF!</definedName>
    <definedName name="Запрос_фрістайл" localSheetId="6">'Динамо 26'!#REF!</definedName>
    <definedName name="Запрос_футбол" localSheetId="1">'26ЦШВСМ Укр'!#REF!</definedName>
    <definedName name="Запрос_футбол" localSheetId="6">'Динамо 26'!#REF!</definedName>
    <definedName name="Запрос_хокей_з_шайбою" localSheetId="1">'26ЦШВСМ Укр'!#REF!</definedName>
    <definedName name="Запрос_хокей_з_шайбою" localSheetId="6">'Динамо 26'!#REF!</definedName>
    <definedName name="Запрос_хокей_на_траві___жін." localSheetId="1">'26ЦШВСМ Укр'!#REF!</definedName>
    <definedName name="Запрос_хокей_на_траві___жін." localSheetId="6">'Динамо 26'!#REF!</definedName>
    <definedName name="Запрос_хокей_на_траві___чол." localSheetId="1">'26ЦШВСМ Укр'!#REF!</definedName>
    <definedName name="Запрос_хокей_на_траві___чол." localSheetId="6">'Динамо 26'!#REF!</definedName>
    <definedName name="Запрос_шорт_трек" localSheetId="1">'26ЦШВСМ Укр'!#REF!</definedName>
    <definedName name="Запрос_шорт_трек" localSheetId="6">'Динамо 26'!#REF!</definedName>
    <definedName name="_xlnm.Print_Area" localSheetId="0">'26 ФСТ Україна'!$A$1:$O$153</definedName>
    <definedName name="_xlnm.Print_Area" localSheetId="2">'26Спартак'!$A$1:$N$71</definedName>
    <definedName name="_xlnm.Print_Area" localSheetId="1">'26ЦШВСМ Укр'!$A$1:$N$79</definedName>
    <definedName name="_xlnm.Print_Area" localSheetId="6">'Динамо 26'!$A$1:$N$55</definedName>
    <definedName name="_xlnm.Print_Area" localSheetId="4">'ФСТ КОЛОС 26'!$A$1:$N$68</definedName>
    <definedName name="_xlnm.Print_Area" localSheetId="5">'ЦШВСМ Колос 26'!$A$1:$N$81</definedName>
    <definedName name="_xlnm.Print_Area" localSheetId="3">'ЦШВСМ Спартак26'!$A$1:$O$55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8" l="1"/>
  <c r="M49" i="18"/>
  <c r="M48" i="18"/>
  <c r="I26" i="18"/>
  <c r="H26" i="18"/>
  <c r="G26" i="18"/>
  <c r="F26" i="18"/>
  <c r="C26" i="18"/>
  <c r="J41" i="25" l="1"/>
  <c r="M41" i="25" s="1"/>
  <c r="M28" i="27" l="1"/>
  <c r="J28" i="27"/>
  <c r="I28" i="27"/>
  <c r="H28" i="27"/>
  <c r="G28" i="27"/>
  <c r="F28" i="27"/>
  <c r="M63" i="26"/>
  <c r="J63" i="26"/>
  <c r="F63" i="26"/>
  <c r="M44" i="26"/>
  <c r="J44" i="26"/>
  <c r="F44" i="26"/>
  <c r="M35" i="26"/>
  <c r="J35" i="26"/>
  <c r="F35" i="26"/>
  <c r="J61" i="25"/>
  <c r="M61" i="25" s="1"/>
  <c r="M60" i="25"/>
  <c r="J60" i="25"/>
  <c r="J59" i="25"/>
  <c r="M59" i="25" s="1"/>
  <c r="J58" i="25"/>
  <c r="M58" i="25" s="1"/>
  <c r="J57" i="25"/>
  <c r="M57" i="25" s="1"/>
  <c r="J54" i="25"/>
  <c r="M54" i="25" s="1"/>
  <c r="J53" i="25"/>
  <c r="M53" i="25" s="1"/>
  <c r="J52" i="25"/>
  <c r="M52" i="25" s="1"/>
  <c r="J51" i="25"/>
  <c r="M51" i="25" s="1"/>
  <c r="J50" i="25"/>
  <c r="M50" i="25" s="1"/>
  <c r="J49" i="25"/>
  <c r="M49" i="25" s="1"/>
  <c r="J48" i="25"/>
  <c r="M48" i="25" s="1"/>
  <c r="J47" i="25"/>
  <c r="M47" i="25" s="1"/>
  <c r="J44" i="25"/>
  <c r="M44" i="25" s="1"/>
  <c r="J43" i="25"/>
  <c r="M43" i="25" s="1"/>
  <c r="J40" i="25"/>
  <c r="M40" i="25" s="1"/>
  <c r="J36" i="25"/>
  <c r="M36" i="25" s="1"/>
  <c r="J35" i="25"/>
  <c r="M35" i="25" s="1"/>
  <c r="J34" i="25"/>
  <c r="M34" i="25" s="1"/>
  <c r="J32" i="25"/>
  <c r="M32" i="25" s="1"/>
  <c r="J30" i="25"/>
  <c r="M30" i="25" s="1"/>
  <c r="J29" i="25"/>
  <c r="M29" i="25" s="1"/>
  <c r="J27" i="25"/>
  <c r="M27" i="25" s="1"/>
  <c r="J26" i="25"/>
  <c r="M26" i="25" s="1"/>
  <c r="J24" i="25"/>
  <c r="M24" i="25" s="1"/>
  <c r="J22" i="25"/>
  <c r="M22" i="25" s="1"/>
  <c r="J21" i="25"/>
  <c r="M21" i="25" s="1"/>
  <c r="J20" i="25"/>
  <c r="M20" i="25" s="1"/>
  <c r="J18" i="25"/>
  <c r="M18" i="25" s="1"/>
  <c r="J17" i="25"/>
  <c r="M17" i="25" s="1"/>
  <c r="J15" i="25"/>
  <c r="M15" i="25" s="1"/>
  <c r="J13" i="25"/>
  <c r="M13" i="25" s="1"/>
  <c r="J63" i="23"/>
  <c r="J62" i="23"/>
  <c r="J61" i="23"/>
  <c r="J60" i="23"/>
  <c r="J59" i="23"/>
  <c r="J57" i="23"/>
  <c r="J54" i="23"/>
  <c r="J53" i="23"/>
  <c r="J50" i="23"/>
  <c r="M16" i="23"/>
  <c r="M15" i="23"/>
  <c r="J14" i="23"/>
  <c r="M14" i="23" s="1"/>
  <c r="M55" i="25" l="1"/>
  <c r="J147" i="20"/>
  <c r="M147" i="20" s="1"/>
  <c r="J146" i="20"/>
  <c r="M146" i="20" s="1"/>
  <c r="J145" i="20"/>
  <c r="M145" i="20" s="1"/>
  <c r="J144" i="20"/>
  <c r="M144" i="20" s="1"/>
  <c r="J143" i="20"/>
  <c r="M143" i="20" s="1"/>
  <c r="J142" i="20"/>
  <c r="M142" i="20" s="1"/>
  <c r="J141" i="20"/>
  <c r="M141" i="20" s="1"/>
  <c r="J140" i="20"/>
  <c r="M140" i="20" s="1"/>
  <c r="J139" i="20"/>
  <c r="M139" i="20" s="1"/>
  <c r="J138" i="20"/>
  <c r="M138" i="20" s="1"/>
  <c r="J137" i="20"/>
  <c r="M137" i="20" s="1"/>
  <c r="J136" i="20"/>
  <c r="M136" i="20" s="1"/>
  <c r="J135" i="20"/>
  <c r="M135" i="20" s="1"/>
  <c r="J134" i="20"/>
  <c r="M134" i="20" s="1"/>
  <c r="J133" i="20"/>
  <c r="M133" i="20" s="1"/>
  <c r="J132" i="20"/>
  <c r="M132" i="20" s="1"/>
  <c r="J131" i="20"/>
  <c r="M131" i="20" s="1"/>
  <c r="J130" i="20"/>
  <c r="M130" i="20" s="1"/>
  <c r="J129" i="20"/>
  <c r="M129" i="20" s="1"/>
  <c r="J128" i="20"/>
  <c r="M128" i="20" s="1"/>
  <c r="J127" i="20"/>
  <c r="M127" i="20" s="1"/>
  <c r="J126" i="20"/>
  <c r="M126" i="20" s="1"/>
  <c r="J125" i="20"/>
  <c r="M125" i="20" s="1"/>
  <c r="J124" i="20"/>
  <c r="M124" i="20" s="1"/>
  <c r="J123" i="20"/>
  <c r="M123" i="20" s="1"/>
  <c r="J122" i="20"/>
  <c r="M122" i="20" s="1"/>
  <c r="J121" i="20"/>
  <c r="M121" i="20" s="1"/>
  <c r="J120" i="20"/>
  <c r="M120" i="20" s="1"/>
  <c r="J119" i="20"/>
  <c r="M119" i="20" s="1"/>
  <c r="J118" i="20"/>
  <c r="M118" i="20" s="1"/>
  <c r="J117" i="20"/>
  <c r="M117" i="20" s="1"/>
  <c r="J116" i="20"/>
  <c r="M116" i="20" s="1"/>
  <c r="J115" i="20"/>
  <c r="M115" i="20" s="1"/>
  <c r="J114" i="20"/>
  <c r="M114" i="20" s="1"/>
  <c r="J113" i="20"/>
  <c r="M113" i="20" s="1"/>
  <c r="J112" i="20"/>
  <c r="M112" i="20" s="1"/>
  <c r="J109" i="20"/>
  <c r="M109" i="20" s="1"/>
  <c r="J108" i="20"/>
  <c r="J107" i="20"/>
  <c r="J106" i="20"/>
  <c r="J105" i="20"/>
  <c r="J104" i="20"/>
  <c r="J103" i="20"/>
  <c r="J102" i="20"/>
  <c r="M102" i="20" s="1"/>
  <c r="J101" i="20"/>
  <c r="M101" i="20" s="1"/>
  <c r="J100" i="20"/>
  <c r="J99" i="20"/>
  <c r="J98" i="20"/>
  <c r="M98" i="20" s="1"/>
  <c r="J97" i="20"/>
  <c r="M97" i="20" s="1"/>
  <c r="J96" i="20"/>
  <c r="M96" i="20" s="1"/>
  <c r="J95" i="20"/>
  <c r="M95" i="20" s="1"/>
  <c r="J94" i="20"/>
  <c r="M94" i="20" s="1"/>
  <c r="J93" i="20"/>
  <c r="M93" i="20" s="1"/>
  <c r="J92" i="20"/>
  <c r="M92" i="20" s="1"/>
  <c r="J91" i="20"/>
  <c r="M91" i="20" s="1"/>
  <c r="J90" i="20"/>
  <c r="M90" i="20" s="1"/>
  <c r="J89" i="20"/>
  <c r="M89" i="20" s="1"/>
  <c r="J88" i="20"/>
  <c r="M88" i="20" s="1"/>
  <c r="J40" i="18" l="1"/>
  <c r="H40" i="18"/>
  <c r="G40" i="18"/>
  <c r="F40" i="18"/>
  <c r="C40" i="18"/>
  <c r="M39" i="18"/>
  <c r="M40" i="18" s="1"/>
  <c r="F34" i="18"/>
  <c r="I34" i="18"/>
  <c r="H34" i="18"/>
  <c r="G34" i="18"/>
  <c r="C34" i="18"/>
  <c r="M29" i="18"/>
  <c r="J19" i="18" l="1"/>
  <c r="M19" i="18" l="1"/>
  <c r="M26" i="18" s="1"/>
  <c r="J26" i="18"/>
  <c r="M72" i="22"/>
  <c r="M58" i="22"/>
  <c r="M57" i="22"/>
  <c r="M56" i="22"/>
  <c r="M55" i="22"/>
  <c r="M54" i="22"/>
  <c r="M53" i="22"/>
  <c r="M50" i="22"/>
  <c r="M49" i="22"/>
  <c r="M48" i="22"/>
  <c r="M47" i="22"/>
  <c r="M46" i="22"/>
  <c r="M45" i="22"/>
  <c r="M44" i="22"/>
  <c r="M43" i="22"/>
  <c r="M42" i="22"/>
  <c r="M41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4" i="22"/>
  <c r="M23" i="22"/>
  <c r="M22" i="22"/>
  <c r="M21" i="22"/>
  <c r="M20" i="22"/>
  <c r="M17" i="22"/>
  <c r="M16" i="22"/>
  <c r="M15" i="22"/>
  <c r="M14" i="22"/>
  <c r="M18" i="22" s="1"/>
  <c r="M13" i="22"/>
  <c r="M12" i="22"/>
  <c r="M51" i="22" l="1"/>
  <c r="M25" i="22"/>
  <c r="M59" i="22"/>
  <c r="M39" i="22"/>
  <c r="J46" i="18"/>
  <c r="H46" i="18"/>
  <c r="H50" i="18" s="1"/>
  <c r="H51" i="18" s="1"/>
  <c r="G46" i="18"/>
  <c r="G50" i="18" s="1"/>
  <c r="G51" i="18" s="1"/>
  <c r="F46" i="18"/>
  <c r="F50" i="18" s="1"/>
  <c r="F51" i="18" s="1"/>
  <c r="C46" i="18"/>
  <c r="C50" i="18" s="1"/>
  <c r="J33" i="18"/>
  <c r="M74" i="22" l="1"/>
  <c r="M33" i="18"/>
  <c r="M34" i="18" s="1"/>
  <c r="J34" i="18"/>
  <c r="J50" i="18" s="1"/>
  <c r="J51" i="18" s="1"/>
  <c r="M46" i="18"/>
  <c r="M50" i="18" s="1"/>
  <c r="M51" i="18" s="1"/>
  <c r="J80" i="20" l="1"/>
</calcChain>
</file>

<file path=xl/sharedStrings.xml><?xml version="1.0" encoding="utf-8"?>
<sst xmlns="http://schemas.openxmlformats.org/spreadsheetml/2006/main" count="1756" uniqueCount="581">
  <si>
    <t>Назва</t>
  </si>
  <si>
    <t>Строк початку/ закінчення</t>
  </si>
  <si>
    <t>Три-  вал./ дні</t>
  </si>
  <si>
    <t>Орган.-учасники</t>
  </si>
  <si>
    <t>Вид зма- гань</t>
  </si>
  <si>
    <t>Код КПКВК</t>
  </si>
  <si>
    <t>Всього людино-днів</t>
  </si>
  <si>
    <t>Вартість людино-дня</t>
  </si>
  <si>
    <t>Планова вартість (гривні)*</t>
  </si>
  <si>
    <t xml:space="preserve">Организації, відповідальні за проведення                                    </t>
  </si>
  <si>
    <t>Спортсменів</t>
  </si>
  <si>
    <t>Трене-рів</t>
  </si>
  <si>
    <t>Інших</t>
  </si>
  <si>
    <t>Всього</t>
  </si>
  <si>
    <t>Організації</t>
  </si>
  <si>
    <t>о/к</t>
  </si>
  <si>
    <t>Обласні організації, СК, КФК</t>
  </si>
  <si>
    <t>Галузі</t>
  </si>
  <si>
    <t>Збірні виробничих колективів</t>
  </si>
  <si>
    <t>к</t>
  </si>
  <si>
    <t>Обласні  організації, СК, КФК</t>
  </si>
  <si>
    <t>Обласні організації,  СК, КФК</t>
  </si>
  <si>
    <t>м. Київ</t>
  </si>
  <si>
    <t>КФК</t>
  </si>
  <si>
    <t>Розіграш Кубку працівників енергетики та  вугільної промисловості України з футзалу</t>
  </si>
  <si>
    <t>Збірні команди</t>
  </si>
  <si>
    <t>Збірні команди КФК</t>
  </si>
  <si>
    <t xml:space="preserve">             </t>
  </si>
  <si>
    <t>бокс</t>
  </si>
  <si>
    <t>всього заходів: 2</t>
  </si>
  <si>
    <t>всього заходів: 1</t>
  </si>
  <si>
    <t>гімнастика художня</t>
  </si>
  <si>
    <t>гімнастика спортивна</t>
  </si>
  <si>
    <t>дзюдо</t>
  </si>
  <si>
    <t>плавання</t>
  </si>
  <si>
    <t>спортивна аеробіка</t>
  </si>
  <si>
    <t>кікбоксінг WТКА</t>
  </si>
  <si>
    <t>кікбоксінг WРКА</t>
  </si>
  <si>
    <t>спортивне орієнтування</t>
  </si>
  <si>
    <t>* Примітка:  Обсяги  витрат на проведення заходів визначаються  календарним планом  ФСТ  "Україна", затвердженим в установленому порядку.</t>
  </si>
  <si>
    <t>м. Чернівці</t>
  </si>
  <si>
    <t>м. Вінниця</t>
  </si>
  <si>
    <t>важка атлетика</t>
  </si>
  <si>
    <t xml:space="preserve">V Всеукраїнська Шахтаріада працівників вугільної промисловості </t>
  </si>
  <si>
    <t>травень</t>
  </si>
  <si>
    <t>жовтень - листопад</t>
  </si>
  <si>
    <t>за призначенням</t>
  </si>
  <si>
    <t>жовтень-листопад</t>
  </si>
  <si>
    <t>жовтень</t>
  </si>
  <si>
    <t>вересень</t>
  </si>
  <si>
    <t>всього заходів із зимових олімпійських видів спорту: 1</t>
  </si>
  <si>
    <t xml:space="preserve">Відкритий чемпіонат ГО "ВФСТ "Україна" </t>
  </si>
  <si>
    <t>вересень-жовтень</t>
  </si>
  <si>
    <t>травень-серпень</t>
  </si>
  <si>
    <t>по регіонах, фінал-за призначенням</t>
  </si>
  <si>
    <t xml:space="preserve">Фінальні ігри Чемпіонату ГО "ВФСТ "Україна" з футболу на призи газети "Робітнича газета" та  ГО "ВФСТ "Україна" </t>
  </si>
  <si>
    <t xml:space="preserve">XІ розіграш Кубку працівників енергетики та вугільної промисловості України з футболу </t>
  </si>
  <si>
    <t xml:space="preserve">естетична групова гімнастика </t>
  </si>
  <si>
    <t>Відкритий чемпіонат ГО "ВФСТ "Україна" серед юніорів та юніорок</t>
  </si>
  <si>
    <t>Відкритий чемпіонат ГО "ВФСТ "Україна" серед юнаків та дівчат</t>
  </si>
  <si>
    <t>червень</t>
  </si>
  <si>
    <t>Івано-Франківська обл.</t>
  </si>
  <si>
    <t xml:space="preserve">V Всеукраїнські змагання "Богатирські ігри шахтарів" </t>
  </si>
  <si>
    <t>ЗАТВЕРДЖЕНО</t>
  </si>
  <si>
    <t>Орієнтовні строки початку/ закінчення</t>
  </si>
  <si>
    <t>Орієн-товна три-  вал.</t>
  </si>
  <si>
    <t>Орієнтовне місце-провед.</t>
  </si>
  <si>
    <t>Орієнтовна кількість учасників</t>
  </si>
  <si>
    <t xml:space="preserve">Організації, відповідальні за проведення                                    </t>
  </si>
  <si>
    <t xml:space="preserve">Суддів </t>
  </si>
  <si>
    <t xml:space="preserve">Календарний  план масових фізкультурно-оздоровчих та спортивних заходів </t>
  </si>
  <si>
    <t>лютий-березень</t>
  </si>
  <si>
    <t>О/К</t>
  </si>
  <si>
    <t>К</t>
  </si>
  <si>
    <t>липень</t>
  </si>
  <si>
    <t>серпень</t>
  </si>
  <si>
    <t>листопад</t>
  </si>
  <si>
    <t>упродовж року</t>
  </si>
  <si>
    <t>Бокс</t>
  </si>
  <si>
    <t>квітень</t>
  </si>
  <si>
    <t>Боротьба вільна</t>
  </si>
  <si>
    <t>Боротьба греко-римська</t>
  </si>
  <si>
    <t xml:space="preserve">Відкритий  чемпіонат ГО "ВФСТ "Колос" пам`яті Івана Піддубного </t>
  </si>
  <si>
    <t>Важка атлетика</t>
  </si>
  <si>
    <t>лютий</t>
  </si>
  <si>
    <t>грудень</t>
  </si>
  <si>
    <t>Волейбол</t>
  </si>
  <si>
    <t>Дзюдо</t>
  </si>
  <si>
    <t>Легка атлетика</t>
  </si>
  <si>
    <t>квітень-травень</t>
  </si>
  <si>
    <t>Футбол</t>
  </si>
  <si>
    <t>Теніс настільний</t>
  </si>
  <si>
    <t>серпень-вересень</t>
  </si>
  <si>
    <t>березень</t>
  </si>
  <si>
    <t>березень-квітень</t>
  </si>
  <si>
    <t>Неолімпійські види спорту</t>
  </si>
  <si>
    <t>Футзал</t>
  </si>
  <si>
    <t>О</t>
  </si>
  <si>
    <t>ГО "ВФСТ "Колос"</t>
  </si>
  <si>
    <t xml:space="preserve"> </t>
  </si>
  <si>
    <t>* Примітка:  Обсяги  витрат на проведення заходів визначаються  календарним планом  ЦШВСМ  ФСТ  "Україна", затвердженим в установленому порядку.</t>
  </si>
  <si>
    <t>ЦШВСМ ФСТ "Україна"</t>
  </si>
  <si>
    <t>всього заходів: 6</t>
  </si>
  <si>
    <t>Київ</t>
  </si>
  <si>
    <t>Навчально-тренувальний збір зі загально-фізичної підготовки</t>
  </si>
  <si>
    <t>січень</t>
  </si>
  <si>
    <t>Стрільба з лука</t>
  </si>
  <si>
    <t>Веслування академічне</t>
  </si>
  <si>
    <t>І   ЛІТНІ ОЛІМПІЙСЬКІ ВИДИ СПОРТУ</t>
  </si>
  <si>
    <t xml:space="preserve">Календарний  план  спортивних заходів центральної школи вищої  спортивної  майстерності </t>
  </si>
  <si>
    <t>ЦЕНТРАЛЬНА   РАДА   ФСТ  "СПАРТАК"</t>
  </si>
  <si>
    <t>м. Ужгород</t>
  </si>
  <si>
    <t>територіальні організації, спортивні клуби</t>
  </si>
  <si>
    <t>* Примітка:  Обсяги  витрат на проведення заходів визначаються  календарним планом  ГО "ФСТ  "Спартак", затвердженим в установленому порядку.</t>
  </si>
  <si>
    <t>ЛІТНІ ОЛІМПІЙСЬКІ ВИДИ СПОРТУ</t>
  </si>
  <si>
    <t>ЦШВСМ ФСТ "Спартак"</t>
  </si>
  <si>
    <t>За призначенням</t>
  </si>
  <si>
    <t>ЦШВСМ ГО "ФСТ "Спартак"</t>
  </si>
  <si>
    <t>* Примітка:  Обсяги  витрат на проведення заходів визначаються  календарним планом  ЦШВСМ ГО "ФСТ  "Спартак", затвердженим в установленому порядку.</t>
  </si>
  <si>
    <t>стрільба кульова</t>
  </si>
  <si>
    <t>м. Львів</t>
  </si>
  <si>
    <t>м. Житомир</t>
  </si>
  <si>
    <t>Всього заходів: 8</t>
  </si>
  <si>
    <t>боротьба вільна</t>
  </si>
  <si>
    <t>легка атлетика</t>
  </si>
  <si>
    <t>* Примітка:  Обсяги  витрат на проведення заходів визначаються  календарним планом  ГО "ФСТ  "Колос", затвердженим в установленому порядку.</t>
  </si>
  <si>
    <t>Тренерів</t>
  </si>
  <si>
    <t xml:space="preserve">                             ОЛІМПІЙСЬКІ   ВИДИ   СПОРТУ</t>
  </si>
  <si>
    <t>* Примітка:  Обсяги  витрат на проведення заходів визначаються  календарним планом  фізкультурно - спортивного   товариства "ДИНАМО"  , затвердженим в установленому порядку.</t>
  </si>
  <si>
    <t>ОЛІМПІЙСЬКИ ВИДИ СПОРТУ</t>
  </si>
  <si>
    <t>ЦШВСМ "Колос"</t>
  </si>
  <si>
    <t>* Примітка:  Обсяги  витрат на проведення заходів визначаються  календарним планом ЦШВСМ "Колос" ГО "ВФСТ  "Колос" , затвердженим в установленому порядку.</t>
  </si>
  <si>
    <t>територіальні організації "ВФСТ "Колос"</t>
  </si>
  <si>
    <t>червень- липень</t>
  </si>
  <si>
    <t>Олімпійські літні види спорту</t>
  </si>
  <si>
    <t>територіальні організації  "ВФСТ "Колос"</t>
  </si>
  <si>
    <t>ФК, КФК  "ВФСТ "Колос"</t>
  </si>
  <si>
    <t>Всеукраїнський футбольний фестиваль серед сільських школярів та дітей сиріт під девізом "Даруймо радість дітям! "</t>
  </si>
  <si>
    <t>збірні територіальних організацій</t>
  </si>
  <si>
    <t>за призначенням, згідно регламенту</t>
  </si>
  <si>
    <t>ФК, ДЮСШ  "ВФСТ "Колос"</t>
  </si>
  <si>
    <t>всього заходів: 3</t>
  </si>
  <si>
    <t>кікбоксінг ІСКА</t>
  </si>
  <si>
    <t xml:space="preserve">За призначенням </t>
  </si>
  <si>
    <t xml:space="preserve">ЦШВСМ </t>
  </si>
  <si>
    <t>листопад-грудень</t>
  </si>
  <si>
    <t>БОКС</t>
  </si>
  <si>
    <t>ВАЖКА АТЛЕТИКА</t>
  </si>
  <si>
    <t>ГІМНАСТИКА ХУДОЖНЯ</t>
  </si>
  <si>
    <t xml:space="preserve"> громадської організіції "Фізкультурно - спортивне   товариство "СПАРТАК""   </t>
  </si>
  <si>
    <t xml:space="preserve"> громадської організіції "Фізкультурно - спортивне   товариство  "Україна" </t>
  </si>
  <si>
    <t>травень-червень</t>
  </si>
  <si>
    <t>Всього - 4</t>
  </si>
  <si>
    <t>Всього - 1</t>
  </si>
  <si>
    <t>Всього - 2</t>
  </si>
  <si>
    <t>ВЕСЛУВАННЯ НА Б/К</t>
  </si>
  <si>
    <t>Участь у Всекраїнському турнірі з боротьби вільної</t>
  </si>
  <si>
    <t>НТЗ по підготовці до всеукраїнських змагань з веслування на байдарках і каное</t>
  </si>
  <si>
    <t>Участь у Всекраїнському турнірі з веслування на байдарках і каное</t>
  </si>
  <si>
    <t>липень-серпень</t>
  </si>
  <si>
    <t xml:space="preserve">лютий </t>
  </si>
  <si>
    <t xml:space="preserve">серпень-вересень </t>
  </si>
  <si>
    <t xml:space="preserve">вересень-жовтень </t>
  </si>
  <si>
    <t>січень-лютий</t>
  </si>
  <si>
    <t>червень-липень</t>
  </si>
  <si>
    <t>Всього заходів: 4</t>
  </si>
  <si>
    <t>с. Красенівка Черкаська обл.</t>
  </si>
  <si>
    <t>м. Луцьк</t>
  </si>
  <si>
    <t>березень- червень</t>
  </si>
  <si>
    <t>Київська обл.</t>
  </si>
  <si>
    <t xml:space="preserve"> м. Хотин Чернівецька обл.</t>
  </si>
  <si>
    <t>ФК, КФК, територіальні громади</t>
  </si>
  <si>
    <t xml:space="preserve">Всеукраїнські змагання працівників авіабудування та машинобудування </t>
  </si>
  <si>
    <t xml:space="preserve"> Київська обл. </t>
  </si>
  <si>
    <t>ЦЕНТРАЛЬНА РАДА ГО "ВФСТ "Україна"</t>
  </si>
  <si>
    <t xml:space="preserve"> ЗИМОВІ ОЛІМПІЙСЬКІ ВИДИ СПОРТУ</t>
  </si>
  <si>
    <t xml:space="preserve">лижний спорт </t>
  </si>
  <si>
    <t>НЕОЛІМПІЙСЬКІ ВИДИ СПОРТУ</t>
  </si>
  <si>
    <t>Відкритий Кубок ГО "ВФСТ "Україна" серед  дорослих, дівчат та юніорок</t>
  </si>
  <si>
    <t xml:space="preserve">березень-квітень </t>
  </si>
  <si>
    <t>Відкритий чемпіонат ГО "ВФСТ "Україна" серед юніорів, старших юнаків, юнаків</t>
  </si>
  <si>
    <t>Всеукраїнські змагання "Галицькі ігри пам"яті Я. Гонтковського"</t>
  </si>
  <si>
    <t>Всеукраїнські змагання "Галицькі зимові ігри"</t>
  </si>
  <si>
    <t xml:space="preserve">    І. СПОРТИВНІ ЗАХОДИ ТА ЗМАГАННЯ З ВИДІВ СПОРТУ</t>
  </si>
  <si>
    <t xml:space="preserve">  ОЛІМПІЙСЬКІ ВИДИ СПОРТУ</t>
  </si>
  <si>
    <r>
      <t xml:space="preserve"> Календарний план масових фізкультурно-оздоровчих та спортивних заходів                                                                                                                                                                                     громадської організіції "Всеукраїнське фізкультурно - спортивне товариство "Україна"                                                                                 Центральна рада ГО "ВФСТ "Україна"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</t>
    </r>
  </si>
  <si>
    <t xml:space="preserve">І. СПОРТИВНІ ЗАХОДИ ТА ЗМАГАННЯ З ВИДІВ СПОРТУ     </t>
  </si>
  <si>
    <t>ДЮСШ "Колос", інші спортивні організації</t>
  </si>
  <si>
    <t xml:space="preserve">Спец. фонд </t>
  </si>
  <si>
    <t>ДЮСШ "ВФСТ "Колос", інші спорт. організації</t>
  </si>
  <si>
    <t>жовтень- листопад</t>
  </si>
  <si>
    <t>Відкритий чемпіонат ГО "ВФСТ "Колос" з дзюдо серед юнаків, дівчат та молоді пам'яті  А.П. Усенка</t>
  </si>
  <si>
    <t>ДЮСШ "Колос", територіальні організації  "ВФСТ "Колос"</t>
  </si>
  <si>
    <t xml:space="preserve">Дартс </t>
  </si>
  <si>
    <t>Всеукраїнські змагання "Схід - захід разом!"</t>
  </si>
  <si>
    <t xml:space="preserve">територіальні організації "ВФСТ "Колос" </t>
  </si>
  <si>
    <t>керівники та фахівці  ГО "ВФСТ "Колос", керівник та фахівців ДЮСШ "Колос"</t>
  </si>
  <si>
    <t>ДЮСШ, ФК</t>
  </si>
  <si>
    <t>Інші заходи, що проводить ГО "ВФСТ "Колос"</t>
  </si>
  <si>
    <t>Всього заходів: 5</t>
  </si>
  <si>
    <t xml:space="preserve">громадської організації "Всеукраїнське фізкультурно-спортивне товариство  "Колос" </t>
  </si>
  <si>
    <t>НТЗ із загальної фізичної та спеціальної  підготовки</t>
  </si>
  <si>
    <t>НТЗ до всеукраїнських та міжнародних змагань (дорослі, молод, юніори)</t>
  </si>
  <si>
    <t>серепень</t>
  </si>
  <si>
    <t>Березень</t>
  </si>
  <si>
    <t>Хмельницький</t>
  </si>
  <si>
    <t>НТЗ по підготовці до всеукраїнських змагань з боротьби вільної</t>
  </si>
  <si>
    <t>веслування на байдарках і каноє</t>
  </si>
  <si>
    <t>Участь у Всекраїнському турнірі з веслування на б/к</t>
  </si>
  <si>
    <t>І розділ   Спортивні  заходи  та  змагання  з  видів  спорту</t>
  </si>
  <si>
    <t xml:space="preserve">                                  ОЛІМПІЙСЬКІ ВИДИ СПОРТУ</t>
  </si>
  <si>
    <t>ДЮСШ,                                                   терит. Організації</t>
  </si>
  <si>
    <t>ДЮСШ,                                                   терит. організації</t>
  </si>
  <si>
    <t>Чемпіонат ГО "ФСТ"Спартак" серед юнаків та дівчат, юніорів та юніорок, молоді</t>
  </si>
  <si>
    <t>ДЮСШ,                                                   терит. організацій</t>
  </si>
  <si>
    <t>БОРОТЬБА ВІЛЬНА</t>
  </si>
  <si>
    <t>листопад грудень</t>
  </si>
  <si>
    <t>ДЮСШ,                                                   терит. організацій, спортивні клуби</t>
  </si>
  <si>
    <t>Всього -  1</t>
  </si>
  <si>
    <t>Відкритий чемпіонат ГО "ФСТ "Спартак" серед юнаків та дівчат, юніорів та юніорок, молоді</t>
  </si>
  <si>
    <t>ДЮСШ, терит. організацій, спортивні клуби</t>
  </si>
  <si>
    <t>Всього: 1</t>
  </si>
  <si>
    <t>Чемпіонат ГО "ФСТ "Спартак" за программою МС, КМС, І розряду</t>
  </si>
  <si>
    <t>м. Біла Церква</t>
  </si>
  <si>
    <t xml:space="preserve"> КОМБАТ САМОЗАХИСТ ICO</t>
  </si>
  <si>
    <t>Всього - 3</t>
  </si>
  <si>
    <t xml:space="preserve"> січень</t>
  </si>
  <si>
    <t>Орієнтовне місце провед.</t>
  </si>
  <si>
    <t xml:space="preserve">Календарний  план  спортивних заходів центральної школи вищої  спортивної  майстерності  громадської організації </t>
  </si>
  <si>
    <t xml:space="preserve">Відкритий чемпіонат ГО "ВФСТ "Україна" серед дорослих </t>
  </si>
  <si>
    <t>обласні організації, СДЮШОР, ДЮСШ</t>
  </si>
  <si>
    <t xml:space="preserve">Відкритий турнір ГО "ВФСТ "Україна" серед  дорослих, юніорів та юнаків, присвячений памяті загиблого воїна, майстра спорту України Віталія Мерінова </t>
  </si>
  <si>
    <t>м. Івано- Франківськ</t>
  </si>
  <si>
    <t>боротьба греко-римська</t>
  </si>
  <si>
    <t>Відкритий чемпіонат ГО "ВФСТ "Україна"  серед дорослих, дівчат та юніорок</t>
  </si>
  <si>
    <t xml:space="preserve"> вересень</t>
  </si>
  <si>
    <t>Відкритий чемпіонат ГО "ВФСТ "Україна" серед дорослих, дівчат та юніорок</t>
  </si>
  <si>
    <t>травень- червень</t>
  </si>
  <si>
    <t>м. Черкаси</t>
  </si>
  <si>
    <t xml:space="preserve">Відкритий Кубок ГО "ВФСТ "Україна"  серед дорослих, юніорів та юнаків </t>
  </si>
  <si>
    <t xml:space="preserve"> жовтень</t>
  </si>
  <si>
    <t xml:space="preserve">Відкритий чемпіонат ГО "ВФСТ "Україна" серед юніорів та юнаків </t>
  </si>
  <si>
    <t>тхеквондо ВТФ</t>
  </si>
  <si>
    <t>футбол</t>
  </si>
  <si>
    <t>всього заходів із літних олімпійських видів спорту: 17</t>
  </si>
  <si>
    <t>всього заходів з літних олімпійських видів спорту: 9</t>
  </si>
  <si>
    <t>обласні організації, СДЮШОР, ДЮСШ, СК</t>
  </si>
  <si>
    <t xml:space="preserve">Відкритий чемпіонат ГО "ВФСТ "Україна" серед дітей старшого віку, юнаків молодшого віку, юнаків старшого віку, юніорів </t>
  </si>
  <si>
    <t>Чернівецька обл.</t>
  </si>
  <si>
    <t>обласні організації, СДЮШОР ДЮСШ</t>
  </si>
  <si>
    <t>шахи</t>
  </si>
  <si>
    <t>Відкритий чемпіонат ГО "ВФСТ "Україна" серед дорослих</t>
  </si>
  <si>
    <t>шашки</t>
  </si>
  <si>
    <t>всього заходів із неолімпійських олімпійських видів спорту: 11</t>
  </si>
  <si>
    <t xml:space="preserve">Всього спортивних заходів та змагань з видів спорту:  29                                                                                                                                                    </t>
  </si>
  <si>
    <t xml:space="preserve"> ІІ. ФІЗКУЛЬТУРНО-ОЗДОРОВЧІ ЗАХОДИ</t>
  </si>
  <si>
    <t xml:space="preserve">Всеукраїнські змагання працівників оборонної промисловості </t>
  </si>
  <si>
    <t xml:space="preserve"> серпень-вересень</t>
  </si>
  <si>
    <t xml:space="preserve"> серпень</t>
  </si>
  <si>
    <t xml:space="preserve">Всеукраїнські змагання ГО "ВФСТ "Україна"  з футзалу </t>
  </si>
  <si>
    <t xml:space="preserve">Всеукраїнські змагання ГО "ВФСТ "Україна" з волейболу               </t>
  </si>
  <si>
    <t xml:space="preserve">Всеукраїнські змагання ГО "ВФСТ "Україна" з шахів </t>
  </si>
  <si>
    <t xml:space="preserve">Всеукраїнські змагання ГО "ВФСТ "Україна" з шашок </t>
  </si>
  <si>
    <t>Всеукраїнські змагання працівників промислової сфери та членів їх сімей за прогамою "Здорова сім"я - здорова нація, разом до перемоги"</t>
  </si>
  <si>
    <t>ІІІ. ІНШІ ЗАХОДИ, ЩО ПРОВОДИТЬ ГО ВФСТ "УКРАЇНА"</t>
  </si>
  <si>
    <t xml:space="preserve">Всеукраїнські змагання ГО "ВФСТ "Україна" з пауерліфтингу         </t>
  </si>
  <si>
    <t>Організації, СК, КФК</t>
  </si>
  <si>
    <t xml:space="preserve">Всеукраїнський весняний легкоатлетичний крос </t>
  </si>
  <si>
    <t>Обласні організації</t>
  </si>
  <si>
    <t xml:space="preserve">Всеукраїнські змагання ГО "ВФСТ "Україна" з армрестлінгу               </t>
  </si>
  <si>
    <t xml:space="preserve">Всеукраїнські змагання ГО "ВФСТ "Україна" з тенісу настільного </t>
  </si>
  <si>
    <t>Кубок ГО "ВФСТ "Україна"  з футзалу</t>
  </si>
  <si>
    <t>Відкритий чемпіонат ГО "ВФСТ "Україна"  з легкої атлетики серед дорослих</t>
  </si>
  <si>
    <t xml:space="preserve">Всеукраїнські змагання ГО "ВФСТ "Україна"  з гирьового спорту </t>
  </si>
  <si>
    <t xml:space="preserve">Всеукраїнський осінній легкоатлетичний крос </t>
  </si>
  <si>
    <t xml:space="preserve">Всеукраїнські змагання ГО "ВФСТ "Україна" з плавання </t>
  </si>
  <si>
    <t xml:space="preserve">Всеукраїнські змагання  з зимового плавання                </t>
  </si>
  <si>
    <t xml:space="preserve">Всеукраїнські змагання з лижних гонок </t>
  </si>
  <si>
    <t>о</t>
  </si>
  <si>
    <t xml:space="preserve">листопад </t>
  </si>
  <si>
    <t xml:space="preserve">                                                                                                    СПОРТИВНЕ ОРІЄНТУВАННЯ</t>
  </si>
  <si>
    <t>Чемпіонат ГО "ФСТ "Спартак" зі спортивного орієнтування</t>
  </si>
  <si>
    <t>Всього: - 1</t>
  </si>
  <si>
    <t>ІІ. Фізкультурно-оздоровчі заходи</t>
  </si>
  <si>
    <t>збірні команди галузей, підприємств та установ</t>
  </si>
  <si>
    <t>м. Кам'янське Дніпропетровська обл.</t>
  </si>
  <si>
    <t>команди трудових колективів, підприємств та установ</t>
  </si>
  <si>
    <t>команди територіальних громад</t>
  </si>
  <si>
    <t xml:space="preserve">Всеукраїнський легкоатлетичний пробіг "ЕСТАФЕТА ПОКОЛІНЬ" </t>
  </si>
  <si>
    <t>м.Київ</t>
  </si>
  <si>
    <t>бігові спортивні клуби, збірні команди підприємст та організацій, діти, ветерани спорту, ветерани війни</t>
  </si>
  <si>
    <t>Всеукраїнські спортивні ігри серед підприємств, організацій та державних установ "Кубок виклику 2025"</t>
  </si>
  <si>
    <t>м. Одеса</t>
  </si>
  <si>
    <t>збірні команди галузей,підприємств, установ та теріторіальних громад</t>
  </si>
  <si>
    <t>збірні команди телекомунікаційних компаній та ЗМІ</t>
  </si>
  <si>
    <t>плавальні спортивні клуби, збірні команди підприємст та організацій, ДЮСШ, ветерани спорту, ветерани війни</t>
  </si>
  <si>
    <t xml:space="preserve">Відкритий чемпіонат ГО "ВФСТ "Колос" з боксу серед юнаків </t>
  </si>
  <si>
    <t>Відкритий чемпіонат ГО "ВФСТ "Колос" з важкої атлетики серед юнакі та дівчат</t>
  </si>
  <si>
    <t>квітень- травень</t>
  </si>
  <si>
    <t>Відкритий чемпіонат ГО "ВФСТ "Колос" з дзюдо серед юнаків та дівчат</t>
  </si>
  <si>
    <t>Відкритий чемпіонат ГО "ВФСТ "Колос" з легкої атлетики серед юнаків та дівчат</t>
  </si>
  <si>
    <t xml:space="preserve">м. Коломия,            Ів.-Франківська обл.     </t>
  </si>
  <si>
    <t>Всього заходів: 16</t>
  </si>
  <si>
    <t xml:space="preserve">ІІ. ФІЗКУЛЬТУРНО-ОЗДОРОВЧІ ЗАХОДИ </t>
  </si>
  <si>
    <t>Всеукраїнські спортивні змагання "Найкраща сільська спортивна громада України"</t>
  </si>
  <si>
    <t>територіальні, місцеві  організації "ВФСТ "Колос", територіальні громади</t>
  </si>
  <si>
    <t>Всеукраїнські спортивні змагання серед команд сільських та селищних  територіальних громад України</t>
  </si>
  <si>
    <t>територіальні, місцеві організації "ВФСТ "Колос", територіальні громади</t>
  </si>
  <si>
    <t>Всеукраїнські спортивні змагання серед команд міських територіальних громад України</t>
  </si>
  <si>
    <t>Всеукраїнські спортивні змагання серед голів сільських, селищних рад, голів і старост територіальних громад</t>
  </si>
  <si>
    <t>Всеукраїнські юнацькі спортивні ігри серед команд територіальних громад України</t>
  </si>
  <si>
    <t>юнаки, дівчата територіальних громад</t>
  </si>
  <si>
    <t>Всеукраїнські   пляжні ігри  серед команд територіальних громад</t>
  </si>
  <si>
    <t>Липень</t>
  </si>
  <si>
    <t>ІІ літні всеукраїнські спортивні ігри  серед команд територіальних громад України</t>
  </si>
  <si>
    <t>Фізкультурно-оздоровчі заходи</t>
  </si>
  <si>
    <t xml:space="preserve">ІІІ. ІНШІ ЗАХОДИ, ЩО ПРОВОДИТЬ  ГО "ВФСТ "КОЛОС"  </t>
  </si>
  <si>
    <t>Всеукраїнські спортивні змагання серед керівників та фахівців місцевих, територіальних  осередків ГО "ВФСТ "Колос", фахівців та керівників ДЮСШ "Колос".</t>
  </si>
  <si>
    <t>Всеукраїнські змагання "Рухайся до Перемоги України - Ігри мужніх !" серед мешканців  територіальних громад</t>
  </si>
  <si>
    <t>Всеукраїнські спортивні змагання  з футзалу серед юнаків та дівчат пам'яті першого космонавта незалежної України, Героя України, ЗМС Леоніда Каденюка</t>
  </si>
  <si>
    <t>Всього заходів: 33</t>
  </si>
  <si>
    <t>всього заходів: 10</t>
  </si>
  <si>
    <t>всього заходів: 5</t>
  </si>
  <si>
    <t>НТЗ до всеукраїнських та міжнародних змагань (дорослі)</t>
  </si>
  <si>
    <t>січчень</t>
  </si>
  <si>
    <t>НТЗ до всеукраїнських та міжнародних змагань (юніори)</t>
  </si>
  <si>
    <t>Всього заходів:7</t>
  </si>
  <si>
    <t>Лютий</t>
  </si>
  <si>
    <t xml:space="preserve">Стрільба кульова </t>
  </si>
  <si>
    <t>Квітень</t>
  </si>
  <si>
    <t>Травень</t>
  </si>
  <si>
    <t>Червень</t>
  </si>
  <si>
    <t>Серпень</t>
  </si>
  <si>
    <t>Вересень</t>
  </si>
  <si>
    <t>Жовтень</t>
  </si>
  <si>
    <t xml:space="preserve"> ЦШВСМ "Колос"</t>
  </si>
  <si>
    <t>Всього заходів:57</t>
  </si>
  <si>
    <t xml:space="preserve">м. Луцьк, вул. Данила Галицького, 33, спортивний комплекс ВОО ФСТ «Динамо» України </t>
  </si>
  <si>
    <t xml:space="preserve">ДЮСШ, СДЮШОР, СК, секції,, територіальні організації </t>
  </si>
  <si>
    <t>фехтування</t>
  </si>
  <si>
    <t>м. Львів, вул. Янева, 10, спортивний комплекс ЛОО ФСТ "Динамо" України</t>
  </si>
  <si>
    <t>м. Львів, вул. Янева, 10,  спортивний комплекс ЛОО ФСТ "Динамо" України</t>
  </si>
  <si>
    <t>масові фізкультурно-оздоровчі і спортивні заходи</t>
  </si>
  <si>
    <t>Чемпіонати ФСТ «Динамо» України з неолімпійських видів спорту серед збірних команд територіальних організацій</t>
  </si>
  <si>
    <t>гирьовий спорт</t>
  </si>
  <si>
    <t>легка атлетика (біг за неолімпійською програмою)</t>
  </si>
  <si>
    <t>поліатлон</t>
  </si>
  <si>
    <t>боротьба самбо</t>
  </si>
  <si>
    <t xml:space="preserve"> громадської організації "Фізкультурно - спортивне  товариство "ДИНАМО" України   </t>
  </si>
  <si>
    <t>червень - серпень</t>
  </si>
  <si>
    <t xml:space="preserve">ФСТ  "СПАРТАК"   </t>
  </si>
  <si>
    <t>Всього заходів: 50</t>
  </si>
  <si>
    <t>Наказ   Міністерства молоді та спорту України                                   ____________ 2025  №______</t>
  </si>
  <si>
    <t xml:space="preserve">Єдиний календарний планфізкультурно-оздоровчих, спортивних заходів  та спортивних змагань  України  на  2026 рік </t>
  </si>
  <si>
    <t xml:space="preserve">Навчально-тренувальний збір до участі у чемпіонаті України </t>
  </si>
  <si>
    <t xml:space="preserve">Участь у чемпіонаті України </t>
  </si>
  <si>
    <t>Навчально-тренувальний збір до участі у чемпіонаті України серед молоді до 23 років</t>
  </si>
  <si>
    <t>Участь у чемпіонаті України серед молоді до 23 років</t>
  </si>
  <si>
    <t>Велосипедний спорт (ВМХ)</t>
  </si>
  <si>
    <t>Навчально-тренувальний збір до участі у чемпіонаті України серед юніорів, юніорок, юнаків, дівчат (рейсінг). І етап Кубку України</t>
  </si>
  <si>
    <t>Навчально-тренувальний збір до участі у чемпіонаті України (фрістайл)</t>
  </si>
  <si>
    <t>Участь у чемпіонаті України (фрістайл)</t>
  </si>
  <si>
    <t xml:space="preserve">Навчально-тренувальний збір до участі у чемпіонаті України серед чоловіків, жінок (рейсінг). ІІ етап Кубку України </t>
  </si>
  <si>
    <t>Велосипедний спорт (шосе)</t>
  </si>
  <si>
    <t>Навчально-тренувальний збір до участі у чемпіонаті України в багатоденній гонці (чоловіки, жінки, юніори, юніорки)</t>
  </si>
  <si>
    <t>Участь у чемпіонаті України в багатоденній гонці (чоловіки, жінки, юніори, юніорки)</t>
  </si>
  <si>
    <t>Навчально-тренувальний збір до участі у чемпіонаті України в олімпійських видах програм (чоловіки, чоловіки до 23 років, жінки, жінки до 23 років, юніори, юніорки)</t>
  </si>
  <si>
    <t>Участь у чемпіонаті України в олімпійських видах програм (чоловіки, чоловіки до 23 років, жінки, жінки до 23 років, юніори, юніорки)</t>
  </si>
  <si>
    <t>Навчально-тренувальний збір до участі у чемпіонаті України з веслування на ергометрах</t>
  </si>
  <si>
    <t>Участь у чемпіонаті України з веслування на ергометрах</t>
  </si>
  <si>
    <t>Навчально-тренувальний збір до участі у чемпіонаті України з веслування на ергометрах серед молоді до 23 років</t>
  </si>
  <si>
    <t>Участь у чемпіонаті України з веслування на ергометрах серед молоді до 23 років</t>
  </si>
  <si>
    <t>Навчально-тренувальний збір до участі у Кубку України, присвячений пам'яті бійця "Небесної сотні", Героя України В. Швеця</t>
  </si>
  <si>
    <t>Участь у Кубку України, присвячений пам'яті бійця "Небесної сотні", Героя України В. Швеця</t>
  </si>
  <si>
    <t>Навчально-тренувальний збір до участі у чемпіонаті України</t>
  </si>
  <si>
    <t>Навчально-тренувальний збір до участі у чемпіонаті України серед юніорів та юніорок до 21 року</t>
  </si>
  <si>
    <t>Участь у чемпіонаті України серед юніорів та юніорок до 21 року</t>
  </si>
  <si>
    <t>Навчально-тренувальний збір до участі у Кубку України</t>
  </si>
  <si>
    <t>Участь у Кубку України</t>
  </si>
  <si>
    <t xml:space="preserve">Навчально-тренувальний збір до участі у чемпіонаті України в приміщенні серед дорослих та юніорів </t>
  </si>
  <si>
    <t xml:space="preserve">Участь у чемпіонаті України в приміщенні серед дорослих та юніорів </t>
  </si>
  <si>
    <t xml:space="preserve">Навчально-тренувальний збір до участі у чемпіонаті України серед юніорів та кадетів та молодших </t>
  </si>
  <si>
    <t xml:space="preserve">Участь у чемпіонаті України серед юніорів та кадетів та молодших </t>
  </si>
  <si>
    <t xml:space="preserve">Навчально-тренувальний збір до участі у чемпіонаті України серед дорослих </t>
  </si>
  <si>
    <t xml:space="preserve">Участь у чемпіонаті України серед дорослих </t>
  </si>
  <si>
    <t xml:space="preserve">серпень </t>
  </si>
  <si>
    <t>Навчально-тренувальний збір до участі у фіналі Кубку України</t>
  </si>
  <si>
    <t>Участь у фіналі Кубку України</t>
  </si>
  <si>
    <t>Навчально-тренувальний збір до участі у Кубку України в приміщенні серед дорослих</t>
  </si>
  <si>
    <t>Участь у Кубку України в приміщенні серед дорослих</t>
  </si>
  <si>
    <t>Навчально-тренувальний збір до Кубку України  серед чоловіків та жінок</t>
  </si>
  <si>
    <t xml:space="preserve">Участь у Кубку України серед чоловіків та жінок </t>
  </si>
  <si>
    <t>Участь у чемпіонаті України (багатоденна гонка)</t>
  </si>
  <si>
    <t>всього заходів: 12</t>
  </si>
  <si>
    <t>НТЗ квітень чол-дни неверно</t>
  </si>
  <si>
    <t xml:space="preserve">Участь у чемпіонаті України серед ШВСМ, СДЮШОР, ДЮСШ та УОР </t>
  </si>
  <si>
    <t>всього заходів: 11</t>
  </si>
  <si>
    <t xml:space="preserve">Чемпіонат ФСТ "Динамо" України зі стрільби кульової з пневматичної  зброї серед юнаків та дівчат </t>
  </si>
  <si>
    <t>Чемпіонат ФСТ "Динамо" України з легкоатлетичного багатоборства серед юнаків та дівчат 2013 р.н. та молодші спільно з Управлінням ювенальної превенції Національної поліції України</t>
  </si>
  <si>
    <t xml:space="preserve">Чемпіонат ФСТ "Динамо" України з дзюдо серед юнаків та дівчат                   </t>
  </si>
  <si>
    <t xml:space="preserve">Чемпіонат ФСТ "Динамо" України з боротьби вільної серед юнаків та дівчат </t>
  </si>
  <si>
    <t xml:space="preserve">Відкритий чемпіонат ФСТ "Динамо" України з плавання серед юнаків та дівчат </t>
  </si>
  <si>
    <t xml:space="preserve">Відкритий чемпіонат ФСТ "Динамо" України з легкої атлетики </t>
  </si>
  <si>
    <t xml:space="preserve">Відкритий Чемпіонат ФСТ «Динамо» України серед юнаків та дівчат з фехтування (шпага) </t>
  </si>
  <si>
    <t xml:space="preserve">збірні команди  областей, міст, ДЮСШ, СДЮШОР, СК, секції,, територіальні організації </t>
  </si>
  <si>
    <t>територіальні організації Товариства</t>
  </si>
  <si>
    <t>футзал</t>
  </si>
  <si>
    <t>к.</t>
  </si>
  <si>
    <t xml:space="preserve">м. Луцьк, </t>
  </si>
  <si>
    <t xml:space="preserve"> Всього заходів: 5</t>
  </si>
  <si>
    <t>ЗВО МВС та інших правоохоронних органів</t>
  </si>
  <si>
    <t>Чемпіонат ФСТ "Динамо" України серед збірних команд правоохоронних органів, рятувальних та інших спеціальних служб</t>
  </si>
  <si>
    <t>рукопащний бой</t>
  </si>
  <si>
    <t>збірні команди правоохоронних органів, рятувальних та інших спеціальних служб</t>
  </si>
  <si>
    <t>практична стрільба</t>
  </si>
  <si>
    <t>бойове самбо</t>
  </si>
  <si>
    <t>Кубок ФСТ "Динамо" України з практичної стрільби серед збірних команд правоохоронних органів, рятувальних та інших спеціальних служб</t>
  </si>
  <si>
    <t>Чемпіонат ФСТ "Динамо" України   серед закладів вищої освіти МВС та інших правоохоронних органів</t>
  </si>
  <si>
    <t xml:space="preserve">Календарний  план  масових фізкультурно-оздоровчих та спортивних заходів </t>
  </si>
  <si>
    <t>Наказ   Міністерства молоді та спорту України                                   ____________ 2025 №______</t>
  </si>
  <si>
    <t xml:space="preserve">всього заходів: 3 </t>
  </si>
  <si>
    <t xml:space="preserve">Відкритий чемпіонат ГО "ВФСТ "Україна" за програмою "Хто ти, майбутній олімпієць?" серед юнаків та дівчат </t>
  </si>
  <si>
    <t xml:space="preserve">Відкритий чемпіонат ГО "ВФСТ "Україна"  за програмою "Хто ти, майбутній олімпієць?" серед юнаків та дівчат </t>
  </si>
  <si>
    <t>Відкритий чемпіонат ГО "ВФСТ "Україна"  за програмою "Хто ти, майбутній олімпієць?" серед кадетів, юнаків та дівчат</t>
  </si>
  <si>
    <t>Відкритий Кубок ГО "ВФСТ "Україна" серед юнаків та дівчат</t>
  </si>
  <si>
    <t xml:space="preserve">Всеукраїнські змагання "Діти – наше майбутнє" 
</t>
  </si>
  <si>
    <t xml:space="preserve">Відкритий чемпіонат ГО "ВФСТ "Україна" за програмою "Хто ти, майбутній олімпієць?" серед юнаків </t>
  </si>
  <si>
    <t>Відкритий чемпіонат ГО "ВФСТ "Україна" за програмою "Хто ти, майбутній олімпієць?" серед юнаків та дівчат</t>
  </si>
  <si>
    <t xml:space="preserve">Хмельницька обл. </t>
  </si>
  <si>
    <t>м. Чернігів</t>
  </si>
  <si>
    <t xml:space="preserve"> травень-червень</t>
  </si>
  <si>
    <t xml:space="preserve">ΧVІ Всеукраїнська спартакіада працівників енергетики та електротехнічної промисловості </t>
  </si>
  <si>
    <t>ХХXІІ Всеукраїнські змагання колективів фізкультури Атомпрофспілки</t>
  </si>
  <si>
    <t xml:space="preserve">XІХ Всеукраїнські змагання працівників вугільної промисловості </t>
  </si>
  <si>
    <t>м. Шептицький Львівська обл.</t>
  </si>
  <si>
    <t xml:space="preserve">Всеукраїнська спартакіада машинобудівників та приладобудівників </t>
  </si>
  <si>
    <t xml:space="preserve">ΧXХ ювілейна Всеукраїнська міжгалузева спартакіада працівників промислової сфери та транспорту </t>
  </si>
  <si>
    <t>ΧΧVІІ Всеукраїнські змагання спортивних клубів та колективів фізичної культури промислових підприємств та організацій</t>
  </si>
  <si>
    <t xml:space="preserve">ХІІІ Всеукраїнська спартакіада залізничників і транспортних будівельників </t>
  </si>
  <si>
    <t>Всеукраїнські змагання працівників стратегічних галузей промисловості України</t>
  </si>
  <si>
    <t>Всеукраїнські змагання ГО "ВФСТ "Україна" зі споривного орієнтування "Буковинський розмай"</t>
  </si>
  <si>
    <t xml:space="preserve">Всеукраїнські змагання "Сильна жінка – сильна країна" </t>
  </si>
  <si>
    <t>Благодійний забіг "Energy Half Marathon 2025"</t>
  </si>
  <si>
    <t>м. Нетішин, Хмельницька обл.</t>
  </si>
  <si>
    <t xml:space="preserve"> СК, КФК</t>
  </si>
  <si>
    <t>Всеукраїнський турнір з танцювального спорту серед працівників атомних підприємств та членів їх сімей</t>
  </si>
  <si>
    <t>м. Южноукраїнськ, Миколаївська обл.</t>
  </si>
  <si>
    <t>Всеукраїнський веломарафон (100 веловат) серед працівників атомних підприємств та членів їх сімей</t>
  </si>
  <si>
    <t>м. Вараш, Рівненська обл.</t>
  </si>
  <si>
    <t>Всеукраїнська відкрита першість з легкої атлетики серед працівників атомних підприємств та членів їх сімей</t>
  </si>
  <si>
    <t xml:space="preserve">серпень-жовтень </t>
  </si>
  <si>
    <t>Всеукраїнський кубок з волейболу серед працівників атомних підприємств та членів їх сімей</t>
  </si>
  <si>
    <t>вересень-листопад</t>
  </si>
  <si>
    <t>Всього заходів: 22</t>
  </si>
  <si>
    <t xml:space="preserve">VІ розіграш Кубку працівників вугільної промисловості України з футзалу </t>
  </si>
  <si>
    <t xml:space="preserve">V розіграш Кубку вугільної промисловості України з волейболу </t>
  </si>
  <si>
    <t xml:space="preserve">Шаховий турнір зі швидких та блискавичних шахів пам'яти Пожидаєва А.С. </t>
  </si>
  <si>
    <t>м. Дніпро</t>
  </si>
  <si>
    <t>ХІ Всеукраїнська спартакіада серед видобувних та прохідницьких  бригад підприємств вугільної галузі України під девізом "Всією бригадою на стадіон"</t>
  </si>
  <si>
    <t>ХVІІ розіграш Кубку працівників вугільної промисловості України з футболу</t>
  </si>
  <si>
    <t>травень - серпень</t>
  </si>
  <si>
    <t>ΧΧХІ Всеукраїнська робітнича спартакіада серед тпрацівників металургійної та гірничо-добувної галузі</t>
  </si>
  <si>
    <t xml:space="preserve">Всеукраїнська спартакіада працівників текстильної та легкої промисловості </t>
  </si>
  <si>
    <t xml:space="preserve">Всеукраїнська спартакіада працівників автомобільного та сільскогосподарського машинобудування </t>
  </si>
  <si>
    <t>Всеукраїнська спартакіада Конфедерації вільних профспілок України</t>
  </si>
  <si>
    <t xml:space="preserve">Всеукраїнська спартакіада працівників хімічних та нафтохімічних галузей промисловості </t>
  </si>
  <si>
    <t xml:space="preserve">Всеукраїнська спартакіада працівників лісових галузей </t>
  </si>
  <si>
    <t xml:space="preserve">ΧХ ювілейна Всеукраїнська спартакіада працівників авіабудування та машинобудування </t>
  </si>
  <si>
    <t xml:space="preserve">Всеукраїнська спартакіада працівників морських та річних галузей </t>
  </si>
  <si>
    <t>Всеукраїнська спартакіада працівників атомної промисловості на призи президента НАЕК</t>
  </si>
  <si>
    <t xml:space="preserve">Всеукраїнська спартакіада працівників будівництва і промисловості будівельних матеріалів </t>
  </si>
  <si>
    <t>Всеукраїнська спартакіада  ОТГ</t>
  </si>
  <si>
    <t>V розіграш Кубку вугільної промисловості України з футзалу серед ветеранів</t>
  </si>
  <si>
    <t>Всеукраїнські змагання ГО "ВФСТ "Україна"  з футзалу пам"яті О.В. Юркіна</t>
  </si>
  <si>
    <t>Всього заходів: 36</t>
  </si>
  <si>
    <t>Всього заходів: 87</t>
  </si>
  <si>
    <r>
      <rPr>
        <b/>
        <i/>
        <sz val="11"/>
        <rFont val="Times New Roman"/>
        <family val="1"/>
        <charset val="204"/>
      </rPr>
      <t xml:space="preserve">* Примітка: </t>
    </r>
    <r>
      <rPr>
        <sz val="11"/>
        <rFont val="Times New Roman"/>
        <family val="1"/>
        <charset val="204"/>
      </rPr>
      <t xml:space="preserve">Конкретні дати проведення змагань будуть визначені після затвердження Єдиного календарного плану фізкультурно-оздоровчих та спортивних заходів України на 2026 рік Міністерством молоді та спорту України.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rFont val="Times New Roman"/>
        <family val="1"/>
        <charset val="204"/>
      </rPr>
      <t xml:space="preserve"> * Примітка: </t>
    </r>
    <r>
      <rPr>
        <sz val="11"/>
        <rFont val="Times New Roman"/>
        <family val="1"/>
        <charset val="204"/>
      </rPr>
      <t xml:space="preserve"> Обсяги  витрат на проведення заходів визначаються календарним планом ГО "ВФСТ "Україна", затвердженим в установленому порядку.</t>
    </r>
  </si>
  <si>
    <t xml:space="preserve">Чемпіоната ГО "ФСТ"Спартак" серед юнаків 2012-2013 р.н. </t>
  </si>
  <si>
    <t xml:space="preserve">Чемпіонат ГО "ФСТ"Спартак" серед юніорів 2010-2011 р.н. </t>
  </si>
  <si>
    <t xml:space="preserve">Чемпіонат ГО "ФСТ"Спартак" серед юнаків 2013-2014 р.н.(перехідний)               </t>
  </si>
  <si>
    <t xml:space="preserve">Чемпіонат ГО "ФСТ "Спартак" серед юніорів 2011-2012 р.н.(перехідний)                    </t>
  </si>
  <si>
    <t>Чемпіонат ГО "ФСТ "Спартак" серед юнаків 2010-2011 р.н.,    юніорів  2007-2009 р.н.</t>
  </si>
  <si>
    <t>серпень  вересень</t>
  </si>
  <si>
    <t xml:space="preserve">Чемпіонат ГО "ФСТ "Спартак" присвячений пам'яті ЗТУ Володимира Баженкова, за программою МС, КМС,            І - ІІІ розрядів </t>
  </si>
  <si>
    <t>Разом по розділу ОЛІМПІЙСЬКІ ВИДИ СПОРТУ - 9</t>
  </si>
  <si>
    <t>Чемпіонат ГО "ФСТ "Спартак" серед молодших юнаків за розділом легкий контакт</t>
  </si>
  <si>
    <t xml:space="preserve">червень          </t>
  </si>
  <si>
    <t>Чемпіонат ГО "ФСТ "Спартак" серед юнаків за розділом тай, КК, СК, РК, ФБ</t>
  </si>
  <si>
    <t xml:space="preserve">вересень         </t>
  </si>
  <si>
    <t>Чемпіонат ГО "ФСТ "Спартак" серед юнаків та молоді за розділами легкий, посилений та повний контакт</t>
  </si>
  <si>
    <t xml:space="preserve">листопад        </t>
  </si>
  <si>
    <t>СПОРТИВНІ ТАНЦІ</t>
  </si>
  <si>
    <r>
      <t>Чемпіонат ГО "ФСТ "Спартак" серед ювеналів та юніорів</t>
    </r>
    <r>
      <rPr>
        <b/>
        <sz val="9"/>
        <rFont val="Times New Roman"/>
        <family val="1"/>
        <charset val="204"/>
      </rPr>
      <t xml:space="preserve"> 1 (</t>
    </r>
    <r>
      <rPr>
        <sz val="9"/>
        <rFont val="Times New Roman"/>
        <family val="1"/>
        <charset val="204"/>
      </rPr>
      <t>європейстка та латиноамериканська програма танців)</t>
    </r>
  </si>
  <si>
    <t xml:space="preserve">квітень         </t>
  </si>
  <si>
    <t>м.Житомир</t>
  </si>
  <si>
    <r>
      <t xml:space="preserve">Чемпіонат ГО "ФСТ "Спартак" серед юніорів </t>
    </r>
    <r>
      <rPr>
        <b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, молоді та дорослих (європейська та латиноамериканська програма танців)</t>
    </r>
  </si>
  <si>
    <t xml:space="preserve">червень            </t>
  </si>
  <si>
    <t>Всього -2</t>
  </si>
  <si>
    <t>Разом по розділу НЕОЛІМПІЙСЬКІ ВИДИ СПОРТУ - 6</t>
  </si>
  <si>
    <t>Разом по розділу 1 - 15</t>
  </si>
  <si>
    <t>XVІ Меморіал Володимира Баженкова з мініфутболу</t>
  </si>
  <si>
    <r>
      <t>Всеукраїнський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спортивний захід ГО "ФСТ "Спартак" зі спортивного орієнтування </t>
    </r>
  </si>
  <si>
    <t>Всеукраїнський турнір з волейболу "KYIV SPARTAK OPEN 2026"</t>
  </si>
  <si>
    <t>збірні команди галузей, підприємств,  установ та територіальних громад</t>
  </si>
  <si>
    <t>Меморіал Героя України Павла Петриченка з мініфутболу</t>
  </si>
  <si>
    <t>футбольні команди ДЮСШ, команди трудових колективів, підприємств та установ</t>
  </si>
  <si>
    <t>Всеукраїнські спортивні ігри людей з цукровим діабетом "UA DIAOLIMPIK 2026"</t>
  </si>
  <si>
    <t>збірні команди територіальних організацій осіб з цукровим діабетом</t>
  </si>
  <si>
    <t>Всеукраїнська спартакіада працівників охорони здоров'я "MEDIKAL GAMES 2026"</t>
  </si>
  <si>
    <t>збірні команди працівників територіальних управлінь охорони здоров'я</t>
  </si>
  <si>
    <t>Всеукраїнський турнір з волейболу пам'яті МСМК Надії Куляши</t>
  </si>
  <si>
    <t>Всеукраїнські спортивні ігри серед працівниеів держаудитслужби "ЛІГА ДАСУ 2026"</t>
  </si>
  <si>
    <t>збірні команди фінансових установ</t>
  </si>
  <si>
    <t>Всеукраїнські спортивні ігри підприємств поштового зв'язку "UA POST GAMES 2026"</t>
  </si>
  <si>
    <t xml:space="preserve">збірні команди підприємств поштового зв"язку </t>
  </si>
  <si>
    <t>Всеукраїнська спартакіада працівників телебачення, радіо та зв'язку "МЕДІА ІГРИ"</t>
  </si>
  <si>
    <t>Всеукраїнська спартакіада працівників освіти "ІГРИ ОСВІТЯН 2026"</t>
  </si>
  <si>
    <t>збірні команди працівників освіти</t>
  </si>
  <si>
    <t>Всеукраїнські змагання з плавання           "UA SWIMMING CUP 2026"</t>
  </si>
  <si>
    <t>Всеукраїнський турнір з волейболу</t>
  </si>
  <si>
    <t>Всього - 15</t>
  </si>
  <si>
    <t>Разом по розділу ІІ - 15</t>
  </si>
  <si>
    <t>Всього заходів: 30</t>
  </si>
  <si>
    <t>Участь у Всеукраїнському турнірі з боротьби вільної</t>
  </si>
  <si>
    <t>Всього заходів по борттьбі вільнйі: 16</t>
  </si>
  <si>
    <t xml:space="preserve">Участь у Всеукраїнському турнірі з з веслування на байдарках і каное </t>
  </si>
  <si>
    <t>Участь у Всеукраїнському турнірі з веслування на байдарках і каное</t>
  </si>
  <si>
    <t>Всього заходів по веслуванню на байдарках і каное: 16</t>
  </si>
  <si>
    <t>Всього НТЗ 22</t>
  </si>
  <si>
    <t>Всього участь 10</t>
  </si>
  <si>
    <t xml:space="preserve">Єдиний календарний план фізкультурно-оздоровчих, спортивних заходів  та спортивних змагань  України  на  2026 рік </t>
  </si>
  <si>
    <t xml:space="preserve">с. Ворохта,            Ів.-Франківська обл.     </t>
  </si>
  <si>
    <t>листопад - грудень</t>
  </si>
  <si>
    <t>м. Луцьк /                    м. Коломия, Ів.-Франківська обл.</t>
  </si>
  <si>
    <t xml:space="preserve">Чемпіонат ГО "ВФСТ "Колос" з волейболу серед чоловічих та жіночих команд  (даний захід включає 2 змагання)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</si>
  <si>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м. Берегове, Закарпатська обл. </t>
  </si>
  <si>
    <t xml:space="preserve">Відкритий чемпіонат ГО "ВФСТ "Колос" з волейболу  серед юнаків та дівчат (даний захід включає 2 змагання)  </t>
  </si>
  <si>
    <t>Кубок  ГО "ВФСТ "Колос" з волейболу   серед ветеранів спорту  пам'яті першого МС   Закарпаття Івана Скрябіна</t>
  </si>
  <si>
    <t xml:space="preserve"> м. Берегове Закарпатська обл. </t>
  </si>
  <si>
    <t>Волейбол пляжний</t>
  </si>
  <si>
    <t>Відкритий чемпіонат ГО "ВФСТ "Колос" з волейболу пляжного  серед юнаків та дівчат</t>
  </si>
  <si>
    <t xml:space="preserve">м. Луцьк </t>
  </si>
  <si>
    <t xml:space="preserve">Відкритий осінній чемпіонат ГО "ВФСТ "Колос" з легкоатлетичного кросу серед юнаків, дівчат, чоловіків та жінок. </t>
  </si>
  <si>
    <t>червень-серпень</t>
  </si>
  <si>
    <t xml:space="preserve">Відкритий чемпіонат ГО "ВФСТ "Колос" з тенісу настільного серед юнаків та дівчат, </t>
  </si>
  <si>
    <t>червеь-липень</t>
  </si>
  <si>
    <t xml:space="preserve">Кубок ГО "ВФСТ "Колос" з футболу  серед збірних команд  голів та старост територіальних громад України
</t>
  </si>
  <si>
    <t xml:space="preserve">Кубок ГО "ВФСТ "Колос"
з футболу 8х8 серед ветеранів спорту 40-49 років, 50 і старші
</t>
  </si>
  <si>
    <t>Командний чемпіонат ГО "ВФСТ "Колос" з дартсу серед юнаків та  дівчат</t>
  </si>
  <si>
    <t xml:space="preserve">с. Ворохта,            Ів.-Франківська обл.   </t>
  </si>
  <si>
    <t xml:space="preserve">Чемпіонат ГО "ВФСТ "Колос" з футзалу серед юнаків та дівчат  2011-2012,  2013-2014 років народження .(даний захід включає 2 змагання)                
</t>
  </si>
  <si>
    <t xml:space="preserve">Відкритий кубок ГО "ВФСТ "Колос"
з футзалу серед ветеранів спорту  45+, 50+, 55+, 60+
</t>
  </si>
  <si>
    <t>Всеукраїнський фізкультурно-оздоровчий фестиваль  "Колосівське літо 2026"</t>
  </si>
  <si>
    <t>вереснь-жовтень</t>
  </si>
  <si>
    <t>НТЗ до всеукраїнських та міжнародних змагань (молодь, дорослі)</t>
  </si>
  <si>
    <t>НТЗ до всеукраїнських та міжнародних змагань (дорослі, молодь)</t>
  </si>
  <si>
    <t xml:space="preserve">НТЗ із загальної фізичної та спеціальної  підготовки </t>
  </si>
  <si>
    <t>листпад</t>
  </si>
  <si>
    <t>Всього заходів:23</t>
  </si>
  <si>
    <t>счень</t>
  </si>
  <si>
    <t>НТЗ до всеукраїнських та міжнародних змагань (дорослі, молод)</t>
  </si>
  <si>
    <t>НТЗ із загальної фізичної та спеціальної  підготовки (дорослі, молод, юніори)</t>
  </si>
  <si>
    <t>Всього заходів:17</t>
  </si>
  <si>
    <t>НТЗ до всеукраїнських та міжнародних змагань ( юніори)</t>
  </si>
  <si>
    <t>Всього заходів:10</t>
  </si>
  <si>
    <t>березнь</t>
  </si>
  <si>
    <t>м. Коломия, Ів-Франківська обл./    м.Берегове, Закарпатська обл.</t>
  </si>
  <si>
    <t xml:space="preserve">м. Коломия,                Ів.-Франківська обл.     </t>
  </si>
  <si>
    <t>Всього заходів: 32</t>
  </si>
  <si>
    <t xml:space="preserve">Відкритий чемпіонат ГО "ВФСТ "Колос" з футболу "Золотий колос України" серед дівчат 2011-2012, 2013-2014 р.н. та юнаків 2012-2013, 2014-2015, 2016-2017 р.н. (даний захід включає 4 змагання)                                                                                     
</t>
  </si>
  <si>
    <t xml:space="preserve">Чемпіонат ГО ВФСТ"Колос" з важкої атлетики серед спортсменів ДЮСШ "Колос" та всеукраїнський турнір пам'яті А.Л. Хвесика                </t>
  </si>
  <si>
    <t xml:space="preserve">"Всеукраїнське фізкультурно-спортивне товариство "Колос" </t>
  </si>
  <si>
    <t xml:space="preserve">Відкритий Кубок ФСТ "Динамо" України зі стрільби кульової з пневматичної  зброї </t>
  </si>
  <si>
    <t>Разом олімпійські види: 8</t>
  </si>
  <si>
    <t>Відкритий чемпіонат ФСТ "Динамо" України серед молодших юнаків і дівчат та юнаків</t>
  </si>
  <si>
    <t>збірні команди областей та міст</t>
  </si>
  <si>
    <t>O/K</t>
  </si>
  <si>
    <t>Всього заходів: 1</t>
  </si>
  <si>
    <t>масові фізкультурно-оздоровчі і спортивні заходи 14</t>
  </si>
  <si>
    <t>Разом заходів: 22</t>
  </si>
  <si>
    <t xml:space="preserve">     панкратіон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</si>
</sst>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"/>
    <numFmt numFmtId="166" formatCode="0.0"/>
  </numFmts>
  <fonts count="8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9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b/>
      <sz val="8"/>
      <name val="Arial"/>
      <family val="2"/>
      <charset val="204"/>
    </font>
    <font>
      <b/>
      <i/>
      <sz val="9"/>
      <name val="Arial Cyr"/>
      <charset val="204"/>
    </font>
    <font>
      <b/>
      <sz val="12"/>
      <color indexed="8"/>
      <name val="Cambria"/>
      <family val="1"/>
      <charset val="204"/>
    </font>
    <font>
      <sz val="8"/>
      <name val="Arial"/>
      <family val="2"/>
      <charset val="204"/>
    </font>
    <font>
      <b/>
      <u/>
      <sz val="10"/>
      <name val="Arial"/>
      <family val="2"/>
      <charset val="204"/>
    </font>
    <font>
      <sz val="8"/>
      <color indexed="9"/>
      <name val="Arial Cyr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charset val="204"/>
    </font>
    <font>
      <u/>
      <sz val="10"/>
      <name val="Arial"/>
      <family val="2"/>
      <charset val="204"/>
    </font>
    <font>
      <b/>
      <sz val="11"/>
      <name val="Arial Cyr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u/>
      <sz val="14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Arial сyr"/>
      <charset val="204"/>
    </font>
    <font>
      <i/>
      <sz val="10"/>
      <name val="Times New Roman"/>
      <family val="1"/>
      <charset val="204"/>
    </font>
    <font>
      <b/>
      <sz val="9"/>
      <name val="Arial Cyr"/>
      <charset val="204"/>
    </font>
    <font>
      <sz val="11"/>
      <color rgb="FFFF0000"/>
      <name val="Times New Roman"/>
      <family val="1"/>
      <charset val="204"/>
    </font>
    <font>
      <b/>
      <sz val="11"/>
      <name val="Arial Cyr"/>
      <charset val="1"/>
    </font>
    <font>
      <b/>
      <sz val="10"/>
      <name val="Arial Cyr"/>
      <charset val="1"/>
    </font>
    <font>
      <sz val="8"/>
      <color rgb="FFFF0000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204"/>
    </font>
    <font>
      <sz val="11"/>
      <color theme="0"/>
      <name val="Calibri"/>
      <family val="2"/>
      <charset val="204"/>
    </font>
    <font>
      <sz val="8"/>
      <name val="Arial сyr"/>
      <charset val="204"/>
    </font>
    <font>
      <b/>
      <sz val="8"/>
      <name val="Times New Roman"/>
      <family val="1"/>
      <charset val="204"/>
    </font>
    <font>
      <b/>
      <sz val="9"/>
      <name val="Arial Cyr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11" fillId="0" borderId="0"/>
    <xf numFmtId="0" fontId="4" fillId="0" borderId="0"/>
    <xf numFmtId="0" fontId="5" fillId="0" borderId="0"/>
    <xf numFmtId="0" fontId="11" fillId="0" borderId="0"/>
    <xf numFmtId="0" fontId="42" fillId="0" borderId="0"/>
    <xf numFmtId="0" fontId="5" fillId="0" borderId="0"/>
    <xf numFmtId="164" fontId="3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</cellStyleXfs>
  <cellXfs count="693">
    <xf numFmtId="0" fontId="0" fillId="0" borderId="0" xfId="0"/>
    <xf numFmtId="0" fontId="6" fillId="0" borderId="0" xfId="8"/>
    <xf numFmtId="0" fontId="12" fillId="0" borderId="0" xfId="7" applyFont="1" applyBorder="1" applyAlignment="1"/>
    <xf numFmtId="0" fontId="12" fillId="0" borderId="0" xfId="7" applyFont="1" applyBorder="1" applyAlignment="1">
      <alignment horizontal="center"/>
    </xf>
    <xf numFmtId="0" fontId="12" fillId="0" borderId="0" xfId="7" applyFont="1" applyBorder="1" applyAlignment="1">
      <alignment horizontal="left"/>
    </xf>
    <xf numFmtId="0" fontId="12" fillId="0" borderId="0" xfId="7" applyFont="1" applyBorder="1" applyAlignment="1">
      <alignment horizontal="center" vertical="top"/>
    </xf>
    <xf numFmtId="2" fontId="15" fillId="0" borderId="0" xfId="7" applyNumberFormat="1" applyFont="1" applyBorder="1" applyAlignment="1">
      <alignment horizontal="center" vertical="top"/>
    </xf>
    <xf numFmtId="0" fontId="16" fillId="0" borderId="8" xfId="8" applyFont="1" applyFill="1" applyBorder="1" applyAlignment="1">
      <alignment vertical="top" wrapText="1"/>
    </xf>
    <xf numFmtId="2" fontId="16" fillId="0" borderId="8" xfId="8" applyNumberFormat="1" applyFont="1" applyFill="1" applyBorder="1" applyAlignment="1">
      <alignment horizontal="center" vertical="top" wrapText="1"/>
    </xf>
    <xf numFmtId="0" fontId="17" fillId="0" borderId="0" xfId="7" applyFont="1" applyFill="1" applyBorder="1" applyAlignment="1">
      <alignment horizontal="left" wrapText="1"/>
    </xf>
    <xf numFmtId="0" fontId="16" fillId="0" borderId="0" xfId="7" applyFont="1" applyFill="1" applyBorder="1" applyAlignment="1">
      <alignment vertical="top" wrapText="1"/>
    </xf>
    <xf numFmtId="0" fontId="16" fillId="0" borderId="0" xfId="7" applyFont="1" applyFill="1" applyBorder="1" applyAlignment="1">
      <alignment horizontal="center" vertical="top" wrapText="1"/>
    </xf>
    <xf numFmtId="0" fontId="17" fillId="0" borderId="0" xfId="7" applyFont="1" applyFill="1" applyBorder="1" applyAlignment="1">
      <alignment horizontal="left"/>
    </xf>
    <xf numFmtId="0" fontId="16" fillId="0" borderId="0" xfId="7" applyNumberFormat="1" applyFont="1" applyFill="1" applyBorder="1" applyAlignment="1">
      <alignment horizontal="center" vertical="top" wrapText="1"/>
    </xf>
    <xf numFmtId="2" fontId="16" fillId="0" borderId="0" xfId="7" applyNumberFormat="1" applyFont="1" applyFill="1" applyBorder="1" applyAlignment="1">
      <alignment horizontal="center" vertical="top" wrapText="1"/>
    </xf>
    <xf numFmtId="3" fontId="16" fillId="0" borderId="0" xfId="7" applyNumberFormat="1" applyFont="1" applyFill="1" applyBorder="1" applyAlignment="1">
      <alignment horizontal="center" vertical="center" wrapText="1"/>
    </xf>
    <xf numFmtId="0" fontId="19" fillId="0" borderId="8" xfId="7" applyFont="1" applyFill="1" applyBorder="1" applyAlignment="1">
      <alignment horizontal="center" vertical="center" wrapText="1"/>
    </xf>
    <xf numFmtId="0" fontId="22" fillId="0" borderId="8" xfId="7" applyFont="1" applyFill="1" applyBorder="1" applyAlignment="1">
      <alignment horizontal="center" vertical="center" wrapText="1"/>
    </xf>
    <xf numFmtId="0" fontId="18" fillId="0" borderId="8" xfId="7" applyNumberFormat="1" applyFont="1" applyFill="1" applyBorder="1" applyAlignment="1">
      <alignment horizontal="center" vertical="center" wrapText="1"/>
    </xf>
    <xf numFmtId="0" fontId="16" fillId="0" borderId="10" xfId="7" applyFont="1" applyFill="1" applyBorder="1" applyAlignment="1">
      <alignment horizontal="center" vertical="center" wrapText="1"/>
    </xf>
    <xf numFmtId="0" fontId="16" fillId="0" borderId="10" xfId="7" applyNumberFormat="1" applyFont="1" applyFill="1" applyBorder="1" applyAlignment="1">
      <alignment horizontal="center" vertical="center" wrapText="1"/>
    </xf>
    <xf numFmtId="0" fontId="23" fillId="0" borderId="8" xfId="7" applyFont="1" applyFill="1" applyBorder="1" applyAlignment="1">
      <alignment horizontal="center" wrapText="1"/>
    </xf>
    <xf numFmtId="0" fontId="23" fillId="0" borderId="10" xfId="7" applyFont="1" applyFill="1" applyBorder="1" applyAlignment="1">
      <alignment horizontal="center" wrapText="1"/>
    </xf>
    <xf numFmtId="0" fontId="23" fillId="0" borderId="9" xfId="7" applyFont="1" applyFill="1" applyBorder="1" applyAlignment="1">
      <alignment horizontal="center" vertical="center" wrapText="1"/>
    </xf>
    <xf numFmtId="0" fontId="16" fillId="0" borderId="11" xfId="7" applyFont="1" applyFill="1" applyBorder="1" applyAlignment="1">
      <alignment horizontal="center" vertical="center" wrapText="1"/>
    </xf>
    <xf numFmtId="0" fontId="16" fillId="0" borderId="0" xfId="7" applyFont="1" applyAlignment="1">
      <alignment wrapText="1"/>
    </xf>
    <xf numFmtId="0" fontId="16" fillId="0" borderId="0" xfId="7" applyFont="1" applyAlignment="1">
      <alignment horizontal="center" wrapText="1"/>
    </xf>
    <xf numFmtId="0" fontId="16" fillId="0" borderId="0" xfId="7" applyFont="1" applyAlignment="1">
      <alignment horizontal="left" wrapText="1"/>
    </xf>
    <xf numFmtId="0" fontId="16" fillId="0" borderId="0" xfId="7" applyFont="1" applyAlignment="1">
      <alignment horizontal="center" vertical="top" wrapText="1"/>
    </xf>
    <xf numFmtId="0" fontId="16" fillId="0" borderId="0" xfId="7" applyNumberFormat="1" applyFont="1" applyAlignment="1">
      <alignment horizontal="center" vertical="top"/>
    </xf>
    <xf numFmtId="2" fontId="24" fillId="0" borderId="0" xfId="7" applyNumberFormat="1" applyFont="1" applyAlignment="1">
      <alignment horizontal="center" vertical="top"/>
    </xf>
    <xf numFmtId="3" fontId="16" fillId="0" borderId="0" xfId="7" applyNumberFormat="1" applyFont="1" applyAlignment="1">
      <alignment horizontal="center" vertical="top" wrapText="1"/>
    </xf>
    <xf numFmtId="0" fontId="6" fillId="0" borderId="0" xfId="8" applyBorder="1"/>
    <xf numFmtId="0" fontId="7" fillId="0" borderId="0" xfId="8" applyFont="1"/>
    <xf numFmtId="0" fontId="28" fillId="0" borderId="0" xfId="9" applyFont="1"/>
    <xf numFmtId="0" fontId="29" fillId="0" borderId="0" xfId="9" applyFont="1"/>
    <xf numFmtId="0" fontId="30" fillId="0" borderId="0" xfId="9" applyFont="1"/>
    <xf numFmtId="0" fontId="31" fillId="0" borderId="0" xfId="9" applyFont="1"/>
    <xf numFmtId="0" fontId="24" fillId="0" borderId="0" xfId="8" applyFont="1" applyAlignment="1">
      <alignment horizontal="left" wrapText="1"/>
    </xf>
    <xf numFmtId="0" fontId="14" fillId="0" borderId="8" xfId="8" applyFont="1" applyFill="1" applyBorder="1" applyAlignment="1">
      <alignment horizontal="center" vertical="top" wrapText="1"/>
    </xf>
    <xf numFmtId="0" fontId="14" fillId="0" borderId="8" xfId="8" applyNumberFormat="1" applyFont="1" applyFill="1" applyBorder="1" applyAlignment="1">
      <alignment horizontal="center" vertical="top" wrapText="1"/>
    </xf>
    <xf numFmtId="2" fontId="14" fillId="0" borderId="8" xfId="8" applyNumberFormat="1" applyFont="1" applyFill="1" applyBorder="1" applyAlignment="1">
      <alignment horizontal="center" vertical="top" wrapText="1"/>
    </xf>
    <xf numFmtId="14" fontId="14" fillId="0" borderId="8" xfId="8" applyNumberFormat="1" applyFont="1" applyFill="1" applyBorder="1" applyAlignment="1">
      <alignment horizontal="center" vertical="top" wrapText="1"/>
    </xf>
    <xf numFmtId="0" fontId="14" fillId="2" borderId="8" xfId="8" applyFont="1" applyFill="1" applyBorder="1" applyAlignment="1">
      <alignment horizontal="center" vertical="top" wrapText="1"/>
    </xf>
    <xf numFmtId="0" fontId="14" fillId="2" borderId="8" xfId="8" applyNumberFormat="1" applyFont="1" applyFill="1" applyBorder="1" applyAlignment="1">
      <alignment horizontal="center" vertical="top" wrapText="1"/>
    </xf>
    <xf numFmtId="2" fontId="14" fillId="2" borderId="8" xfId="8" applyNumberFormat="1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8" fillId="0" borderId="0" xfId="7" applyFont="1" applyAlignment="1">
      <alignment wrapText="1"/>
    </xf>
    <xf numFmtId="0" fontId="14" fillId="3" borderId="8" xfId="8" applyFont="1" applyFill="1" applyBorder="1" applyAlignment="1">
      <alignment horizontal="center" vertical="top" wrapText="1"/>
    </xf>
    <xf numFmtId="0" fontId="14" fillId="3" borderId="8" xfId="8" applyNumberFormat="1" applyFont="1" applyFill="1" applyBorder="1" applyAlignment="1">
      <alignment horizontal="center" vertical="top" wrapText="1"/>
    </xf>
    <xf numFmtId="2" fontId="14" fillId="3" borderId="8" xfId="8" applyNumberFormat="1" applyFont="1" applyFill="1" applyBorder="1" applyAlignment="1">
      <alignment horizontal="center" vertical="top" wrapText="1"/>
    </xf>
    <xf numFmtId="0" fontId="18" fillId="3" borderId="8" xfId="7" applyNumberFormat="1" applyFont="1" applyFill="1" applyBorder="1" applyAlignment="1">
      <alignment horizontal="center" vertical="top" wrapText="1"/>
    </xf>
    <xf numFmtId="0" fontId="17" fillId="3" borderId="8" xfId="7" applyFont="1" applyFill="1" applyBorder="1" applyAlignment="1">
      <alignment horizontal="center" vertical="center" wrapText="1"/>
    </xf>
    <xf numFmtId="0" fontId="16" fillId="3" borderId="8" xfId="7" applyFont="1" applyFill="1" applyBorder="1" applyAlignment="1">
      <alignment horizontal="center" vertical="center" wrapText="1"/>
    </xf>
    <xf numFmtId="0" fontId="16" fillId="3" borderId="8" xfId="7" applyFont="1" applyFill="1" applyBorder="1" applyAlignment="1">
      <alignment horizontal="center" vertical="top" wrapText="1"/>
    </xf>
    <xf numFmtId="2" fontId="16" fillId="3" borderId="8" xfId="7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6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vertical="center"/>
    </xf>
    <xf numFmtId="0" fontId="36" fillId="0" borderId="0" xfId="0" applyFont="1"/>
    <xf numFmtId="0" fontId="0" fillId="3" borderId="0" xfId="0" applyFill="1" applyAlignment="1">
      <alignment vertical="top"/>
    </xf>
    <xf numFmtId="0" fontId="16" fillId="0" borderId="8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4" borderId="0" xfId="0" applyFill="1"/>
    <xf numFmtId="0" fontId="0" fillId="0" borderId="0" xfId="0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8" xfId="0" applyFont="1" applyFill="1" applyBorder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vertical="center"/>
    </xf>
    <xf numFmtId="0" fontId="16" fillId="0" borderId="8" xfId="0" applyFont="1" applyBorder="1" applyAlignment="1">
      <alignment horizontal="center" vertical="top" wrapText="1"/>
    </xf>
    <xf numFmtId="0" fontId="38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34" fillId="0" borderId="0" xfId="12" applyFont="1" applyAlignment="1">
      <alignment wrapText="1"/>
    </xf>
    <xf numFmtId="0" fontId="14" fillId="0" borderId="0" xfId="12" applyFont="1" applyAlignment="1">
      <alignment horizontal="center" vertical="center"/>
    </xf>
    <xf numFmtId="0" fontId="12" fillId="0" borderId="0" xfId="12" applyFont="1"/>
    <xf numFmtId="0" fontId="13" fillId="3" borderId="8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/>
    </xf>
    <xf numFmtId="0" fontId="41" fillId="3" borderId="0" xfId="0" applyFont="1" applyFill="1" applyAlignment="1">
      <alignment vertical="top"/>
    </xf>
    <xf numFmtId="0" fontId="14" fillId="3" borderId="8" xfId="0" applyFont="1" applyFill="1" applyBorder="1" applyAlignment="1">
      <alignment horizontal="center" vertical="center" wrapText="1"/>
    </xf>
    <xf numFmtId="0" fontId="14" fillId="0" borderId="0" xfId="0" applyFo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1" fillId="2" borderId="0" xfId="12" applyFill="1"/>
    <xf numFmtId="0" fontId="11" fillId="0" borderId="0" xfId="12" applyAlignment="1">
      <alignment horizontal="center"/>
    </xf>
    <xf numFmtId="0" fontId="11" fillId="0" borderId="0" xfId="12"/>
    <xf numFmtId="0" fontId="11" fillId="0" borderId="0" xfId="12" applyAlignment="1">
      <alignment horizontal="right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/>
    <xf numFmtId="0" fontId="16" fillId="0" borderId="0" xfId="0" applyFont="1" applyAlignment="1">
      <alignment horizontal="left" wrapText="1"/>
    </xf>
    <xf numFmtId="0" fontId="34" fillId="0" borderId="0" xfId="0" applyFont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vertical="top" wrapText="1"/>
    </xf>
    <xf numFmtId="0" fontId="27" fillId="3" borderId="0" xfId="0" applyFont="1" applyFill="1" applyAlignment="1">
      <alignment wrapText="1"/>
    </xf>
    <xf numFmtId="0" fontId="14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2" fontId="43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3" fontId="5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22" fillId="0" borderId="8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 wrapText="1"/>
    </xf>
    <xf numFmtId="0" fontId="24" fillId="0" borderId="0" xfId="8" applyFont="1" applyAlignment="1">
      <alignment wrapText="1"/>
    </xf>
    <xf numFmtId="0" fontId="24" fillId="0" borderId="10" xfId="8" applyFont="1" applyBorder="1" applyAlignment="1">
      <alignment wrapText="1"/>
    </xf>
    <xf numFmtId="0" fontId="11" fillId="2" borderId="10" xfId="12" applyFill="1" applyBorder="1"/>
    <xf numFmtId="0" fontId="16" fillId="0" borderId="10" xfId="0" applyFont="1" applyBorder="1" applyAlignment="1">
      <alignment horizontal="left" wrapText="1"/>
    </xf>
    <xf numFmtId="0" fontId="12" fillId="5" borderId="8" xfId="0" applyFont="1" applyFill="1" applyBorder="1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3" borderId="10" xfId="0" applyFill="1" applyBorder="1"/>
    <xf numFmtId="0" fontId="36" fillId="0" borderId="0" xfId="0" applyFont="1" applyBorder="1"/>
    <xf numFmtId="0" fontId="36" fillId="0" borderId="0" xfId="0" applyFont="1" applyBorder="1" applyAlignment="1">
      <alignment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17" fillId="0" borderId="12" xfId="7" applyFont="1" applyFill="1" applyBorder="1" applyAlignment="1">
      <alignment horizontal="center" wrapText="1"/>
    </xf>
    <xf numFmtId="0" fontId="16" fillId="0" borderId="13" xfId="7" applyFont="1" applyFill="1" applyBorder="1" applyAlignment="1">
      <alignment horizontal="center" vertical="top" wrapText="1"/>
    </xf>
    <xf numFmtId="0" fontId="17" fillId="0" borderId="13" xfId="7" applyFont="1" applyFill="1" applyBorder="1" applyAlignment="1">
      <alignment horizontal="center"/>
    </xf>
    <xf numFmtId="0" fontId="16" fillId="0" borderId="13" xfId="7" applyNumberFormat="1" applyFont="1" applyFill="1" applyBorder="1" applyAlignment="1">
      <alignment horizontal="center" vertical="top" wrapText="1"/>
    </xf>
    <xf numFmtId="2" fontId="16" fillId="0" borderId="13" xfId="7" applyNumberFormat="1" applyFont="1" applyFill="1" applyBorder="1" applyAlignment="1">
      <alignment horizontal="center" vertical="top" wrapText="1"/>
    </xf>
    <xf numFmtId="3" fontId="16" fillId="0" borderId="14" xfId="7" applyNumberFormat="1" applyFont="1" applyFill="1" applyBorder="1" applyAlignment="1">
      <alignment horizontal="center" vertical="center" wrapText="1"/>
    </xf>
    <xf numFmtId="0" fontId="16" fillId="0" borderId="10" xfId="7" applyFont="1" applyFill="1" applyBorder="1" applyAlignment="1">
      <alignment vertical="center" wrapText="1"/>
    </xf>
    <xf numFmtId="0" fontId="17" fillId="0" borderId="10" xfId="7" applyFont="1" applyFill="1" applyBorder="1" applyAlignment="1">
      <alignment horizontal="left"/>
    </xf>
    <xf numFmtId="2" fontId="16" fillId="0" borderId="10" xfId="7" applyNumberFormat="1" applyFont="1" applyFill="1" applyBorder="1" applyAlignment="1">
      <alignment horizontal="center" vertical="center" wrapText="1"/>
    </xf>
    <xf numFmtId="0" fontId="17" fillId="0" borderId="12" xfId="7" applyFont="1" applyFill="1" applyBorder="1" applyAlignment="1">
      <alignment horizontal="left" wrapText="1"/>
    </xf>
    <xf numFmtId="0" fontId="16" fillId="0" borderId="13" xfId="7" applyFont="1" applyFill="1" applyBorder="1" applyAlignment="1">
      <alignment vertical="center" wrapText="1"/>
    </xf>
    <xf numFmtId="0" fontId="16" fillId="0" borderId="13" xfId="7" applyFont="1" applyFill="1" applyBorder="1" applyAlignment="1">
      <alignment horizontal="center" vertical="center" wrapText="1"/>
    </xf>
    <xf numFmtId="0" fontId="51" fillId="0" borderId="0" xfId="8" applyFont="1" applyAlignment="1">
      <alignment horizontal="left"/>
    </xf>
    <xf numFmtId="0" fontId="16" fillId="0" borderId="13" xfId="7" applyNumberFormat="1" applyFont="1" applyFill="1" applyBorder="1" applyAlignment="1">
      <alignment horizontal="center" vertical="center" wrapText="1"/>
    </xf>
    <xf numFmtId="2" fontId="16" fillId="0" borderId="13" xfId="7" applyNumberFormat="1" applyFont="1" applyFill="1" applyBorder="1" applyAlignment="1">
      <alignment horizontal="center" vertical="center" wrapText="1"/>
    </xf>
    <xf numFmtId="0" fontId="22" fillId="0" borderId="0" xfId="7" applyFont="1" applyFill="1" applyBorder="1" applyAlignment="1">
      <alignment horizontal="center" vertical="center" wrapText="1"/>
    </xf>
    <xf numFmtId="0" fontId="18" fillId="0" borderId="0" xfId="7" applyNumberFormat="1" applyFont="1" applyFill="1" applyBorder="1" applyAlignment="1">
      <alignment horizontal="center" vertical="center" wrapText="1"/>
    </xf>
    <xf numFmtId="3" fontId="16" fillId="0" borderId="9" xfId="7" applyNumberFormat="1" applyFont="1" applyFill="1" applyBorder="1" applyAlignment="1">
      <alignment horizontal="center" vertical="center" wrapText="1"/>
    </xf>
    <xf numFmtId="0" fontId="22" fillId="0" borderId="26" xfId="7" applyFont="1" applyFill="1" applyBorder="1" applyAlignment="1">
      <alignment horizontal="left" vertical="center" wrapText="1"/>
    </xf>
    <xf numFmtId="0" fontId="17" fillId="0" borderId="25" xfId="7" applyFont="1" applyFill="1" applyBorder="1" applyAlignment="1">
      <alignment horizontal="left"/>
    </xf>
    <xf numFmtId="0" fontId="16" fillId="0" borderId="10" xfId="0" applyFont="1" applyBorder="1" applyAlignment="1">
      <alignment wrapText="1"/>
    </xf>
    <xf numFmtId="0" fontId="0" fillId="0" borderId="0" xfId="0" applyFont="1" applyAlignment="1"/>
    <xf numFmtId="0" fontId="0" fillId="0" borderId="0" xfId="0"/>
    <xf numFmtId="0" fontId="17" fillId="6" borderId="8" xfId="7" applyFont="1" applyFill="1" applyBorder="1" applyAlignment="1">
      <alignment horizontal="center" wrapText="1"/>
    </xf>
    <xf numFmtId="0" fontId="17" fillId="6" borderId="8" xfId="7" applyFont="1" applyFill="1" applyBorder="1" applyAlignment="1">
      <alignment horizontal="left"/>
    </xf>
    <xf numFmtId="0" fontId="11" fillId="6" borderId="8" xfId="7" applyFont="1" applyFill="1" applyBorder="1" applyAlignment="1">
      <alignment horizontal="center" wrapText="1"/>
    </xf>
    <xf numFmtId="0" fontId="17" fillId="6" borderId="8" xfId="7" applyNumberFormat="1" applyFont="1" applyFill="1" applyBorder="1" applyAlignment="1">
      <alignment horizontal="center" wrapText="1"/>
    </xf>
    <xf numFmtId="2" fontId="11" fillId="6" borderId="8" xfId="7" applyNumberFormat="1" applyFont="1" applyFill="1" applyBorder="1" applyAlignment="1">
      <alignment horizontal="center" wrapText="1"/>
    </xf>
    <xf numFmtId="0" fontId="54" fillId="6" borderId="0" xfId="8" applyFont="1" applyFill="1" applyAlignment="1"/>
    <xf numFmtId="0" fontId="16" fillId="3" borderId="0" xfId="0" applyFont="1" applyFill="1" applyAlignment="1">
      <alignment vertical="top"/>
    </xf>
    <xf numFmtId="0" fontId="16" fillId="0" borderId="0" xfId="0" applyFont="1"/>
    <xf numFmtId="4" fontId="14" fillId="0" borderId="28" xfId="8" applyNumberFormat="1" applyFont="1" applyFill="1" applyBorder="1" applyAlignment="1">
      <alignment horizontal="center" vertical="top" wrapText="1"/>
    </xf>
    <xf numFmtId="4" fontId="20" fillId="3" borderId="28" xfId="7" applyNumberFormat="1" applyFont="1" applyFill="1" applyBorder="1" applyAlignment="1">
      <alignment horizontal="center" vertical="center" wrapText="1"/>
    </xf>
    <xf numFmtId="4" fontId="20" fillId="0" borderId="28" xfId="7" applyNumberFormat="1" applyFont="1" applyFill="1" applyBorder="1" applyAlignment="1">
      <alignment horizontal="center" vertical="center" wrapText="1"/>
    </xf>
    <xf numFmtId="0" fontId="17" fillId="0" borderId="26" xfId="7" applyFont="1" applyFill="1" applyBorder="1" applyAlignment="1">
      <alignment horizontal="left" vertical="center" wrapText="1"/>
    </xf>
    <xf numFmtId="0" fontId="23" fillId="0" borderId="28" xfId="7" applyFont="1" applyFill="1" applyBorder="1" applyAlignment="1">
      <alignment horizontal="center" vertical="center" wrapText="1"/>
    </xf>
    <xf numFmtId="4" fontId="16" fillId="0" borderId="28" xfId="8" applyNumberFormat="1" applyFont="1" applyFill="1" applyBorder="1" applyAlignment="1">
      <alignment horizontal="center" vertical="top" wrapText="1"/>
    </xf>
    <xf numFmtId="0" fontId="17" fillId="6" borderId="24" xfId="7" applyFont="1" applyFill="1" applyBorder="1" applyAlignment="1">
      <alignment horizontal="left" wrapText="1"/>
    </xf>
    <xf numFmtId="4" fontId="53" fillId="6" borderId="28" xfId="7" applyNumberFormat="1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0" fontId="41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37" fillId="0" borderId="1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8" fillId="0" borderId="0" xfId="0" applyFont="1" applyAlignment="1">
      <alignment vertical="center" wrapText="1"/>
    </xf>
    <xf numFmtId="3" fontId="16" fillId="0" borderId="28" xfId="7" applyNumberFormat="1" applyFont="1" applyFill="1" applyBorder="1" applyAlignment="1">
      <alignment horizontal="center" vertical="center" wrapText="1"/>
    </xf>
    <xf numFmtId="0" fontId="23" fillId="0" borderId="23" xfId="7" applyFont="1" applyFill="1" applyBorder="1" applyAlignment="1">
      <alignment horizontal="center" wrapText="1"/>
    </xf>
    <xf numFmtId="0" fontId="23" fillId="0" borderId="26" xfId="7" applyFont="1" applyFill="1" applyBorder="1" applyAlignment="1">
      <alignment horizontal="center" wrapText="1"/>
    </xf>
    <xf numFmtId="4" fontId="18" fillId="0" borderId="9" xfId="7" applyNumberFormat="1" applyFont="1" applyFill="1" applyBorder="1" applyAlignment="1">
      <alignment horizontal="center" vertical="center" wrapText="1"/>
    </xf>
    <xf numFmtId="0" fontId="14" fillId="0" borderId="29" xfId="8" applyFont="1" applyFill="1" applyBorder="1" applyAlignment="1">
      <alignment horizontal="center" vertical="top" wrapText="1"/>
    </xf>
    <xf numFmtId="0" fontId="14" fillId="0" borderId="13" xfId="8" applyFont="1" applyFill="1" applyBorder="1" applyAlignment="1">
      <alignment horizontal="center" vertical="top" wrapText="1"/>
    </xf>
    <xf numFmtId="0" fontId="14" fillId="2" borderId="30" xfId="8" applyFont="1" applyFill="1" applyBorder="1" applyAlignment="1">
      <alignment vertical="top" wrapText="1"/>
    </xf>
    <xf numFmtId="0" fontId="14" fillId="2" borderId="29" xfId="8" applyFont="1" applyFill="1" applyBorder="1" applyAlignment="1">
      <alignment horizontal="center" vertical="top" wrapText="1"/>
    </xf>
    <xf numFmtId="2" fontId="14" fillId="2" borderId="29" xfId="8" applyNumberFormat="1" applyFont="1" applyFill="1" applyBorder="1" applyAlignment="1">
      <alignment horizontal="center" vertical="top" wrapText="1"/>
    </xf>
    <xf numFmtId="0" fontId="14" fillId="0" borderId="31" xfId="8" applyFont="1" applyFill="1" applyBorder="1" applyAlignment="1">
      <alignment vertical="top" wrapText="1"/>
    </xf>
    <xf numFmtId="0" fontId="14" fillId="3" borderId="31" xfId="8" applyFont="1" applyFill="1" applyBorder="1" applyAlignment="1">
      <alignment vertical="top" wrapText="1"/>
    </xf>
    <xf numFmtId="0" fontId="12" fillId="5" borderId="31" xfId="0" applyFont="1" applyFill="1" applyBorder="1"/>
    <xf numFmtId="166" fontId="0" fillId="3" borderId="0" xfId="0" applyNumberFormat="1" applyFill="1"/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31" xfId="0" applyFont="1" applyBorder="1" applyAlignment="1">
      <alignment vertical="top" wrapText="1"/>
    </xf>
    <xf numFmtId="0" fontId="12" fillId="0" borderId="0" xfId="0" applyFont="1" applyAlignment="1"/>
    <xf numFmtId="0" fontId="0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0" xfId="0" applyFont="1" applyFill="1"/>
    <xf numFmtId="0" fontId="14" fillId="0" borderId="0" xfId="0" applyFont="1" applyAlignment="1">
      <alignment horizontal="center"/>
    </xf>
    <xf numFmtId="0" fontId="11" fillId="2" borderId="0" xfId="12" applyFill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1" fillId="2" borderId="0" xfId="12" applyFill="1" applyAlignment="1">
      <alignment horizontal="center" vertical="top"/>
    </xf>
    <xf numFmtId="0" fontId="49" fillId="3" borderId="0" xfId="0" applyFont="1" applyFill="1" applyAlignment="1">
      <alignment wrapText="1"/>
    </xf>
    <xf numFmtId="3" fontId="49" fillId="3" borderId="0" xfId="0" applyNumberFormat="1" applyFont="1" applyFill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2" fontId="43" fillId="0" borderId="0" xfId="0" applyNumberFormat="1" applyFont="1" applyBorder="1" applyAlignment="1">
      <alignment horizontal="center" vertical="center" wrapText="1"/>
    </xf>
    <xf numFmtId="0" fontId="40" fillId="6" borderId="31" xfId="0" applyFont="1" applyFill="1" applyBorder="1" applyAlignment="1">
      <alignment horizontal="left" vertical="center"/>
    </xf>
    <xf numFmtId="0" fontId="37" fillId="6" borderId="8" xfId="0" applyFont="1" applyFill="1" applyBorder="1" applyAlignment="1">
      <alignment horizontal="center" vertical="center" wrapText="1"/>
    </xf>
    <xf numFmtId="2" fontId="37" fillId="6" borderId="28" xfId="0" applyNumberFormat="1" applyFont="1" applyFill="1" applyBorder="1" applyAlignment="1">
      <alignment horizontal="center" vertical="center" wrapText="1"/>
    </xf>
    <xf numFmtId="2" fontId="27" fillId="3" borderId="28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top" wrapText="1"/>
    </xf>
    <xf numFmtId="0" fontId="49" fillId="3" borderId="0" xfId="0" applyFont="1" applyFill="1" applyBorder="1" applyAlignment="1">
      <alignment horizontal="center" vertical="top" wrapText="1"/>
    </xf>
    <xf numFmtId="0" fontId="12" fillId="3" borderId="0" xfId="13" applyFont="1" applyFill="1" applyAlignment="1">
      <alignment vertical="center"/>
    </xf>
    <xf numFmtId="0" fontId="42" fillId="3" borderId="0" xfId="13" applyFill="1" applyAlignment="1">
      <alignment vertical="center"/>
    </xf>
    <xf numFmtId="0" fontId="41" fillId="3" borderId="0" xfId="0" applyFont="1" applyFill="1" applyAlignment="1">
      <alignment vertical="center"/>
    </xf>
    <xf numFmtId="0" fontId="26" fillId="3" borderId="8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vertical="center"/>
    </xf>
    <xf numFmtId="0" fontId="45" fillId="3" borderId="0" xfId="0" applyFont="1" applyFill="1" applyBorder="1" applyAlignment="1">
      <alignment vertical="center"/>
    </xf>
    <xf numFmtId="0" fontId="14" fillId="3" borderId="0" xfId="13" applyFont="1" applyFill="1" applyBorder="1" applyAlignment="1">
      <alignment horizontal="center" vertical="center" wrapText="1"/>
    </xf>
    <xf numFmtId="0" fontId="12" fillId="3" borderId="0" xfId="13" applyFont="1" applyFill="1" applyBorder="1" applyAlignment="1">
      <alignment vertical="center"/>
    </xf>
    <xf numFmtId="0" fontId="12" fillId="3" borderId="0" xfId="13" applyFont="1" applyFill="1" applyBorder="1" applyAlignment="1">
      <alignment horizontal="center" vertical="center"/>
    </xf>
    <xf numFmtId="0" fontId="42" fillId="3" borderId="0" xfId="13" applyFill="1" applyBorder="1" applyAlignment="1">
      <alignment vertical="center"/>
    </xf>
    <xf numFmtId="0" fontId="42" fillId="3" borderId="0" xfId="13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2" fillId="0" borderId="8" xfId="0" applyFont="1" applyBorder="1" applyAlignment="1">
      <alignment vertical="top"/>
    </xf>
    <xf numFmtId="0" fontId="0" fillId="3" borderId="0" xfId="0" applyFill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8" xfId="8" applyFont="1" applyFill="1" applyBorder="1" applyAlignment="1">
      <alignment horizontal="left" vertical="top" wrapText="1"/>
    </xf>
    <xf numFmtId="0" fontId="17" fillId="0" borderId="31" xfId="8" applyFont="1" applyFill="1" applyBorder="1" applyAlignment="1">
      <alignment vertical="top" wrapText="1"/>
    </xf>
    <xf numFmtId="0" fontId="6" fillId="0" borderId="28" xfId="8" applyBorder="1"/>
    <xf numFmtId="0" fontId="17" fillId="0" borderId="31" xfId="7" applyFont="1" applyFill="1" applyBorder="1" applyAlignment="1">
      <alignment horizontal="left" vertical="center" wrapText="1"/>
    </xf>
    <xf numFmtId="0" fontId="14" fillId="2" borderId="31" xfId="8" applyFont="1" applyFill="1" applyBorder="1" applyAlignment="1">
      <alignment vertical="top" wrapText="1"/>
    </xf>
    <xf numFmtId="4" fontId="58" fillId="2" borderId="28" xfId="8" applyNumberFormat="1" applyFont="1" applyFill="1" applyBorder="1" applyAlignment="1">
      <alignment horizontal="center" vertical="top" wrapText="1"/>
    </xf>
    <xf numFmtId="0" fontId="22" fillId="0" borderId="31" xfId="7" applyFont="1" applyFill="1" applyBorder="1" applyAlignment="1">
      <alignment horizontal="left" vertical="center" wrapText="1"/>
    </xf>
    <xf numFmtId="0" fontId="17" fillId="0" borderId="31" xfId="7" applyFont="1" applyFill="1" applyBorder="1" applyAlignment="1">
      <alignment horizontal="left" wrapText="1"/>
    </xf>
    <xf numFmtId="0" fontId="16" fillId="3" borderId="10" xfId="7" applyFont="1" applyFill="1" applyBorder="1" applyAlignment="1">
      <alignment horizontal="center" vertical="center" wrapText="1"/>
    </xf>
    <xf numFmtId="2" fontId="16" fillId="3" borderId="27" xfId="7" applyNumberFormat="1" applyFont="1" applyFill="1" applyBorder="1" applyAlignment="1">
      <alignment horizontal="center" vertical="center" wrapText="1"/>
    </xf>
    <xf numFmtId="0" fontId="16" fillId="0" borderId="8" xfId="8" applyFont="1" applyFill="1" applyBorder="1" applyAlignment="1">
      <alignment horizontal="center" vertical="top" wrapText="1"/>
    </xf>
    <xf numFmtId="0" fontId="16" fillId="0" borderId="8" xfId="8" applyNumberFormat="1" applyFont="1" applyFill="1" applyBorder="1" applyAlignment="1">
      <alignment horizontal="center" vertical="top" wrapText="1"/>
    </xf>
    <xf numFmtId="0" fontId="32" fillId="0" borderId="31" xfId="7" applyFont="1" applyFill="1" applyBorder="1" applyAlignment="1">
      <alignment horizontal="center" wrapText="1"/>
    </xf>
    <xf numFmtId="0" fontId="16" fillId="0" borderId="10" xfId="8" applyFont="1" applyFill="1" applyBorder="1" applyAlignment="1">
      <alignment horizontal="center" vertical="top" wrapText="1"/>
    </xf>
    <xf numFmtId="0" fontId="16" fillId="0" borderId="10" xfId="8" applyNumberFormat="1" applyFont="1" applyFill="1" applyBorder="1" applyAlignment="1">
      <alignment horizontal="center" vertical="top" wrapText="1"/>
    </xf>
    <xf numFmtId="0" fontId="16" fillId="0" borderId="11" xfId="8" applyFont="1" applyFill="1" applyBorder="1" applyAlignment="1">
      <alignment horizontal="center" vertical="top" wrapText="1"/>
    </xf>
    <xf numFmtId="0" fontId="16" fillId="2" borderId="25" xfId="8" applyFont="1" applyFill="1" applyBorder="1" applyAlignment="1">
      <alignment vertical="top" wrapText="1"/>
    </xf>
    <xf numFmtId="0" fontId="23" fillId="0" borderId="31" xfId="7" applyFont="1" applyFill="1" applyBorder="1" applyAlignment="1">
      <alignment horizontal="center" wrapText="1"/>
    </xf>
    <xf numFmtId="0" fontId="17" fillId="3" borderId="31" xfId="7" applyFont="1" applyFill="1" applyBorder="1" applyAlignment="1">
      <alignment horizontal="left" wrapText="1"/>
    </xf>
    <xf numFmtId="0" fontId="11" fillId="3" borderId="8" xfId="7" applyFont="1" applyFill="1" applyBorder="1" applyAlignment="1">
      <alignment horizontal="center" wrapText="1"/>
    </xf>
    <xf numFmtId="0" fontId="11" fillId="3" borderId="8" xfId="7" applyFont="1" applyFill="1" applyBorder="1" applyAlignment="1">
      <alignment horizontal="center"/>
    </xf>
    <xf numFmtId="0" fontId="17" fillId="3" borderId="8" xfId="7" applyFont="1" applyFill="1" applyBorder="1" applyAlignment="1">
      <alignment horizontal="left" vertical="center"/>
    </xf>
    <xf numFmtId="0" fontId="11" fillId="3" borderId="8" xfId="7" applyFont="1" applyFill="1" applyBorder="1" applyAlignment="1">
      <alignment horizontal="center" vertical="top"/>
    </xf>
    <xf numFmtId="4" fontId="19" fillId="3" borderId="28" xfId="7" applyNumberFormat="1" applyFont="1" applyFill="1" applyBorder="1" applyAlignment="1">
      <alignment horizontal="center"/>
    </xf>
    <xf numFmtId="0" fontId="11" fillId="0" borderId="8" xfId="7" applyFont="1" applyFill="1" applyBorder="1" applyAlignment="1">
      <alignment horizontal="center" wrapText="1"/>
    </xf>
    <xf numFmtId="0" fontId="11" fillId="0" borderId="8" xfId="7" applyFont="1" applyFill="1" applyBorder="1" applyAlignment="1">
      <alignment horizontal="center"/>
    </xf>
    <xf numFmtId="0" fontId="17" fillId="0" borderId="8" xfId="7" applyFont="1" applyFill="1" applyBorder="1" applyAlignment="1">
      <alignment horizontal="left" vertical="center"/>
    </xf>
    <xf numFmtId="0" fontId="11" fillId="0" borderId="8" xfId="7" applyFont="1" applyFill="1" applyBorder="1" applyAlignment="1">
      <alignment horizontal="center" vertical="top"/>
    </xf>
    <xf numFmtId="0" fontId="18" fillId="0" borderId="8" xfId="7" applyNumberFormat="1" applyFont="1" applyFill="1" applyBorder="1" applyAlignment="1">
      <alignment horizontal="center" vertical="top" wrapText="1"/>
    </xf>
    <xf numFmtId="0" fontId="6" fillId="0" borderId="0" xfId="8" applyAlignment="1">
      <alignment vertical="center"/>
    </xf>
    <xf numFmtId="0" fontId="59" fillId="0" borderId="31" xfId="0" applyFont="1" applyBorder="1" applyAlignment="1"/>
    <xf numFmtId="0" fontId="59" fillId="0" borderId="8" xfId="0" applyFont="1" applyBorder="1" applyAlignment="1"/>
    <xf numFmtId="0" fontId="59" fillId="0" borderId="8" xfId="0" applyFont="1" applyBorder="1" applyAlignment="1">
      <alignment horizontal="center" vertical="top"/>
    </xf>
    <xf numFmtId="0" fontId="59" fillId="0" borderId="0" xfId="0" applyFont="1" applyAlignment="1"/>
    <xf numFmtId="0" fontId="13" fillId="3" borderId="31" xfId="0" applyFont="1" applyFill="1" applyBorder="1" applyAlignment="1">
      <alignment vertical="top" wrapText="1"/>
    </xf>
    <xf numFmtId="0" fontId="27" fillId="3" borderId="31" xfId="0" applyFont="1" applyFill="1" applyBorder="1" applyAlignment="1">
      <alignment vertical="center" wrapText="1"/>
    </xf>
    <xf numFmtId="0" fontId="26" fillId="6" borderId="8" xfId="0" applyFont="1" applyFill="1" applyBorder="1"/>
    <xf numFmtId="0" fontId="27" fillId="6" borderId="8" xfId="0" applyFont="1" applyFill="1" applyBorder="1"/>
    <xf numFmtId="0" fontId="0" fillId="6" borderId="0" xfId="0" applyFill="1"/>
    <xf numFmtId="0" fontId="0" fillId="0" borderId="8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top"/>
    </xf>
    <xf numFmtId="0" fontId="37" fillId="0" borderId="10" xfId="0" applyFont="1" applyFill="1" applyBorder="1" applyAlignment="1">
      <alignment horizontal="center"/>
    </xf>
    <xf numFmtId="0" fontId="49" fillId="0" borderId="10" xfId="0" applyFont="1" applyFill="1" applyBorder="1" applyAlignment="1">
      <alignment horizontal="center" vertical="top"/>
    </xf>
    <xf numFmtId="0" fontId="37" fillId="0" borderId="10" xfId="0" applyFont="1" applyFill="1" applyBorder="1" applyAlignment="1">
      <alignment horizontal="center" vertical="top"/>
    </xf>
    <xf numFmtId="0" fontId="12" fillId="0" borderId="31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vertical="top" wrapText="1"/>
    </xf>
    <xf numFmtId="0" fontId="16" fillId="0" borderId="31" xfId="0" applyFont="1" applyFill="1" applyBorder="1" applyAlignment="1">
      <alignment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center" vertical="top" wrapText="1"/>
    </xf>
    <xf numFmtId="0" fontId="17" fillId="0" borderId="0" xfId="7" applyFont="1" applyAlignment="1">
      <alignment horizontal="left" wrapText="1"/>
    </xf>
    <xf numFmtId="0" fontId="18" fillId="0" borderId="0" xfId="7" applyFont="1" applyAlignment="1">
      <alignment horizontal="left" vertical="justify" wrapText="1"/>
    </xf>
    <xf numFmtId="0" fontId="12" fillId="0" borderId="0" xfId="11" applyFont="1" applyAlignment="1">
      <alignment horizontal="left" vertical="center"/>
    </xf>
    <xf numFmtId="0" fontId="61" fillId="0" borderId="0" xfId="0" applyFont="1"/>
    <xf numFmtId="0" fontId="16" fillId="0" borderId="0" xfId="11" applyFont="1" applyAlignment="1">
      <alignment horizontal="center" vertical="center" wrapText="1"/>
    </xf>
    <xf numFmtId="3" fontId="18" fillId="0" borderId="0" xfId="11" applyNumberFormat="1" applyFont="1" applyAlignment="1">
      <alignment horizontal="center" vertical="center" wrapText="1"/>
    </xf>
    <xf numFmtId="17" fontId="22" fillId="3" borderId="8" xfId="0" applyNumberFormat="1" applyFont="1" applyFill="1" applyBorder="1" applyAlignment="1">
      <alignment horizontal="left" vertical="top" wrapText="1"/>
    </xf>
    <xf numFmtId="0" fontId="22" fillId="3" borderId="8" xfId="0" applyFont="1" applyFill="1" applyBorder="1" applyAlignment="1">
      <alignment horizontal="center" vertical="top"/>
    </xf>
    <xf numFmtId="0" fontId="22" fillId="3" borderId="8" xfId="0" applyFont="1" applyFill="1" applyBorder="1" applyAlignment="1">
      <alignment vertical="top" wrapText="1"/>
    </xf>
    <xf numFmtId="0" fontId="22" fillId="3" borderId="8" xfId="0" applyFont="1" applyFill="1" applyBorder="1" applyAlignment="1">
      <alignment vertical="top"/>
    </xf>
    <xf numFmtId="0" fontId="22" fillId="3" borderId="8" xfId="0" applyFont="1" applyFill="1" applyBorder="1" applyAlignment="1">
      <alignment horizontal="left" vertical="top" wrapText="1"/>
    </xf>
    <xf numFmtId="0" fontId="22" fillId="3" borderId="8" xfId="0" applyFont="1" applyFill="1" applyBorder="1" applyAlignment="1">
      <alignment horizontal="right" vertical="top"/>
    </xf>
    <xf numFmtId="0" fontId="22" fillId="3" borderId="0" xfId="0" applyFont="1" applyFill="1" applyAlignment="1">
      <alignment vertical="top"/>
    </xf>
    <xf numFmtId="0" fontId="16" fillId="0" borderId="0" xfId="0" applyFont="1" applyBorder="1" applyAlignment="1">
      <alignment wrapText="1"/>
    </xf>
    <xf numFmtId="0" fontId="0" fillId="0" borderId="0" xfId="0" applyBorder="1"/>
    <xf numFmtId="0" fontId="22" fillId="3" borderId="12" xfId="0" applyFont="1" applyFill="1" applyBorder="1" applyAlignment="1">
      <alignment vertical="top" wrapText="1"/>
    </xf>
    <xf numFmtId="17" fontId="22" fillId="3" borderId="13" xfId="0" applyNumberFormat="1" applyFont="1" applyFill="1" applyBorder="1" applyAlignment="1">
      <alignment horizontal="left" vertical="top" wrapText="1"/>
    </xf>
    <xf numFmtId="0" fontId="22" fillId="3" borderId="13" xfId="0" applyFont="1" applyFill="1" applyBorder="1" applyAlignment="1">
      <alignment horizontal="center" vertical="top"/>
    </xf>
    <xf numFmtId="0" fontId="22" fillId="3" borderId="13" xfId="0" applyFont="1" applyFill="1" applyBorder="1" applyAlignment="1">
      <alignment vertical="top" wrapText="1"/>
    </xf>
    <xf numFmtId="0" fontId="22" fillId="3" borderId="13" xfId="0" applyFont="1" applyFill="1" applyBorder="1" applyAlignment="1">
      <alignment vertical="top"/>
    </xf>
    <xf numFmtId="0" fontId="22" fillId="3" borderId="13" xfId="0" applyFont="1" applyFill="1" applyBorder="1" applyAlignment="1">
      <alignment horizontal="left" vertical="top" wrapText="1"/>
    </xf>
    <xf numFmtId="0" fontId="22" fillId="3" borderId="13" xfId="0" applyFont="1" applyFill="1" applyBorder="1" applyAlignment="1">
      <alignment horizontal="right" vertical="top"/>
    </xf>
    <xf numFmtId="0" fontId="22" fillId="3" borderId="14" xfId="0" applyFont="1" applyFill="1" applyBorder="1" applyAlignment="1">
      <alignment vertical="top"/>
    </xf>
    <xf numFmtId="0" fontId="27" fillId="3" borderId="31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vertical="top" wrapText="1"/>
    </xf>
    <xf numFmtId="2" fontId="60" fillId="0" borderId="0" xfId="0" applyNumberFormat="1" applyFont="1"/>
    <xf numFmtId="2" fontId="26" fillId="0" borderId="0" xfId="0" applyNumberFormat="1" applyFont="1"/>
    <xf numFmtId="0" fontId="63" fillId="0" borderId="0" xfId="0" applyFont="1"/>
    <xf numFmtId="0" fontId="22" fillId="0" borderId="8" xfId="0" applyFont="1" applyBorder="1" applyAlignment="1">
      <alignment horizontal="left" vertical="top"/>
    </xf>
    <xf numFmtId="0" fontId="12" fillId="0" borderId="31" xfId="0" applyFont="1" applyBorder="1" applyAlignment="1">
      <alignment vertical="top"/>
    </xf>
    <xf numFmtId="0" fontId="27" fillId="0" borderId="0" xfId="0" applyFont="1" applyAlignment="1"/>
    <xf numFmtId="0" fontId="26" fillId="0" borderId="0" xfId="0" applyFont="1"/>
    <xf numFmtId="0" fontId="0" fillId="0" borderId="0" xfId="0" applyFont="1"/>
    <xf numFmtId="0" fontId="16" fillId="0" borderId="8" xfId="0" applyFont="1" applyBorder="1" applyAlignment="1">
      <alignment vertical="top" wrapText="1"/>
    </xf>
    <xf numFmtId="2" fontId="26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17" fontId="16" fillId="0" borderId="8" xfId="0" applyNumberFormat="1" applyFont="1" applyBorder="1" applyAlignment="1">
      <alignment horizontal="left" vertical="top" wrapText="1"/>
    </xf>
    <xf numFmtId="0" fontId="26" fillId="0" borderId="0" xfId="0" applyFont="1" applyAlignment="1">
      <alignment vertical="top"/>
    </xf>
    <xf numFmtId="1" fontId="12" fillId="0" borderId="8" xfId="0" applyNumberFormat="1" applyFont="1" applyBorder="1" applyAlignment="1">
      <alignment horizontal="right"/>
    </xf>
    <xf numFmtId="0" fontId="33" fillId="0" borderId="31" xfId="0" applyFont="1" applyBorder="1" applyAlignment="1">
      <alignment vertical="top"/>
    </xf>
    <xf numFmtId="0" fontId="33" fillId="0" borderId="8" xfId="0" applyFont="1" applyBorder="1" applyAlignment="1">
      <alignment vertical="top" wrapText="1"/>
    </xf>
    <xf numFmtId="0" fontId="33" fillId="0" borderId="8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0" xfId="0" applyFont="1" applyBorder="1" applyAlignment="1">
      <alignment vertical="top" wrapText="1"/>
    </xf>
    <xf numFmtId="2" fontId="0" fillId="0" borderId="0" xfId="0" applyNumberFormat="1" applyFont="1"/>
    <xf numFmtId="2" fontId="0" fillId="3" borderId="0" xfId="0" applyNumberFormat="1" applyFont="1" applyFill="1"/>
    <xf numFmtId="0" fontId="14" fillId="3" borderId="0" xfId="0" applyFont="1" applyFill="1" applyAlignment="1">
      <alignment wrapText="1"/>
    </xf>
    <xf numFmtId="0" fontId="49" fillId="3" borderId="0" xfId="0" applyFont="1" applyFill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26" fillId="3" borderId="31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wrapText="1"/>
    </xf>
    <xf numFmtId="2" fontId="26" fillId="3" borderId="33" xfId="0" applyNumberFormat="1" applyFont="1" applyFill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left" vertical="center" wrapText="1" indent="1"/>
    </xf>
    <xf numFmtId="0" fontId="14" fillId="3" borderId="1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0" fontId="0" fillId="7" borderId="0" xfId="0" applyFill="1"/>
    <xf numFmtId="0" fontId="16" fillId="7" borderId="0" xfId="0" applyFont="1" applyFill="1" applyAlignment="1">
      <alignment wrapText="1"/>
    </xf>
    <xf numFmtId="3" fontId="16" fillId="0" borderId="0" xfId="0" applyNumberFormat="1" applyFont="1" applyAlignment="1">
      <alignment horizontal="center"/>
    </xf>
    <xf numFmtId="0" fontId="18" fillId="3" borderId="8" xfId="7" applyFont="1" applyFill="1" applyBorder="1" applyAlignment="1">
      <alignment horizontal="left" vertical="justify" wrapText="1"/>
    </xf>
    <xf numFmtId="0" fontId="12" fillId="3" borderId="8" xfId="11" applyFont="1" applyFill="1" applyBorder="1" applyAlignment="1">
      <alignment horizontal="left" vertical="center"/>
    </xf>
    <xf numFmtId="0" fontId="16" fillId="3" borderId="8" xfId="11" applyFont="1" applyFill="1" applyBorder="1" applyAlignment="1">
      <alignment horizontal="left" vertical="center" wrapText="1"/>
    </xf>
    <xf numFmtId="0" fontId="16" fillId="3" borderId="8" xfId="11" applyFont="1" applyFill="1" applyBorder="1" applyAlignment="1">
      <alignment horizontal="center" vertical="center" wrapText="1"/>
    </xf>
    <xf numFmtId="3" fontId="18" fillId="3" borderId="8" xfId="11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top" wrapText="1"/>
    </xf>
    <xf numFmtId="0" fontId="16" fillId="3" borderId="8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vertical="top" wrapText="1"/>
    </xf>
    <xf numFmtId="1" fontId="16" fillId="3" borderId="8" xfId="0" applyNumberFormat="1" applyFont="1" applyFill="1" applyBorder="1" applyAlignment="1">
      <alignment vertical="top" wrapText="1"/>
    </xf>
    <xf numFmtId="0" fontId="16" fillId="3" borderId="10" xfId="0" applyFont="1" applyFill="1" applyBorder="1" applyAlignment="1">
      <alignment horizontal="center" vertical="top" wrapText="1"/>
    </xf>
    <xf numFmtId="1" fontId="16" fillId="3" borderId="10" xfId="0" applyNumberFormat="1" applyFont="1" applyFill="1" applyBorder="1" applyAlignment="1">
      <alignment vertical="top" wrapText="1"/>
    </xf>
    <xf numFmtId="0" fontId="16" fillId="3" borderId="10" xfId="0" applyFont="1" applyFill="1" applyBorder="1" applyAlignment="1">
      <alignment vertical="top" wrapText="1"/>
    </xf>
    <xf numFmtId="0" fontId="16" fillId="3" borderId="0" xfId="0" applyFont="1" applyFill="1" applyBorder="1" applyAlignment="1">
      <alignment vertical="top" wrapText="1"/>
    </xf>
    <xf numFmtId="0" fontId="61" fillId="3" borderId="0" xfId="0" applyFont="1" applyFill="1" applyBorder="1" applyAlignment="1">
      <alignment vertical="center"/>
    </xf>
    <xf numFmtId="0" fontId="45" fillId="3" borderId="0" xfId="0" applyFont="1" applyFill="1" applyBorder="1"/>
    <xf numFmtId="0" fontId="16" fillId="3" borderId="0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horizontal="center" vertical="top" wrapText="1"/>
    </xf>
    <xf numFmtId="0" fontId="16" fillId="3" borderId="0" xfId="0" applyFont="1" applyFill="1" applyAlignment="1">
      <alignment wrapText="1"/>
    </xf>
    <xf numFmtId="0" fontId="35" fillId="3" borderId="0" xfId="0" applyFont="1" applyFill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38" fillId="3" borderId="0" xfId="0" applyFont="1" applyFill="1" applyAlignment="1">
      <alignment wrapText="1"/>
    </xf>
    <xf numFmtId="3" fontId="16" fillId="3" borderId="33" xfId="0" applyNumberFormat="1" applyFont="1" applyFill="1" applyBorder="1" applyAlignment="1">
      <alignment vertical="top" wrapText="1"/>
    </xf>
    <xf numFmtId="0" fontId="16" fillId="3" borderId="0" xfId="0" applyFont="1" applyFill="1" applyBorder="1" applyAlignment="1">
      <alignment wrapText="1"/>
    </xf>
    <xf numFmtId="0" fontId="62" fillId="3" borderId="8" xfId="0" applyFont="1" applyFill="1" applyBorder="1" applyAlignment="1">
      <alignment vertical="center" wrapText="1"/>
    </xf>
    <xf numFmtId="0" fontId="62" fillId="3" borderId="8" xfId="0" applyFont="1" applyFill="1" applyBorder="1" applyAlignment="1">
      <alignment vertical="center"/>
    </xf>
    <xf numFmtId="0" fontId="62" fillId="3" borderId="8" xfId="0" applyFont="1" applyFill="1" applyBorder="1" applyAlignment="1">
      <alignment horizontal="center" vertical="center" wrapText="1"/>
    </xf>
    <xf numFmtId="3" fontId="62" fillId="3" borderId="8" xfId="0" applyNumberFormat="1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vertical="top"/>
    </xf>
    <xf numFmtId="0" fontId="16" fillId="3" borderId="26" xfId="0" applyFont="1" applyFill="1" applyBorder="1" applyAlignment="1">
      <alignment vertical="top" wrapText="1"/>
    </xf>
    <xf numFmtId="3" fontId="16" fillId="3" borderId="9" xfId="0" applyNumberFormat="1" applyFont="1" applyFill="1" applyBorder="1" applyAlignment="1">
      <alignment vertical="top" wrapText="1"/>
    </xf>
    <xf numFmtId="0" fontId="16" fillId="3" borderId="12" xfId="0" applyFont="1" applyFill="1" applyBorder="1" applyAlignment="1">
      <alignment vertical="top" wrapText="1"/>
    </xf>
    <xf numFmtId="3" fontId="16" fillId="3" borderId="14" xfId="0" applyNumberFormat="1" applyFont="1" applyFill="1" applyBorder="1" applyAlignment="1">
      <alignment vertical="top" wrapText="1"/>
    </xf>
    <xf numFmtId="0" fontId="16" fillId="3" borderId="33" xfId="0" applyFont="1" applyFill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7" fillId="3" borderId="31" xfId="7" applyFont="1" applyFill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2" fillId="3" borderId="31" xfId="0" applyFont="1" applyFill="1" applyBorder="1" applyAlignment="1">
      <alignment vertical="top" wrapText="1"/>
    </xf>
    <xf numFmtId="0" fontId="27" fillId="3" borderId="31" xfId="0" applyFont="1" applyFill="1" applyBorder="1" applyAlignment="1">
      <alignment horizontal="left" vertical="center" wrapText="1"/>
    </xf>
    <xf numFmtId="0" fontId="16" fillId="3" borderId="31" xfId="0" applyFont="1" applyFill="1" applyBorder="1" applyAlignment="1">
      <alignment vertical="top" wrapText="1"/>
    </xf>
    <xf numFmtId="0" fontId="62" fillId="3" borderId="31" xfId="0" applyFont="1" applyFill="1" applyBorder="1" applyAlignment="1">
      <alignment vertical="center" wrapText="1"/>
    </xf>
    <xf numFmtId="0" fontId="62" fillId="3" borderId="33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3" borderId="31" xfId="7" applyFont="1" applyFill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0" xfId="8" applyFont="1" applyAlignment="1">
      <alignment horizontal="left" wrapText="1"/>
    </xf>
    <xf numFmtId="0" fontId="11" fillId="0" borderId="0" xfId="12" applyAlignment="1">
      <alignment horizontal="center" vertical="top"/>
    </xf>
    <xf numFmtId="0" fontId="27" fillId="3" borderId="31" xfId="0" applyFont="1" applyFill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2" fontId="26" fillId="3" borderId="34" xfId="0" applyNumberFormat="1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2" fontId="27" fillId="3" borderId="34" xfId="0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wrapText="1"/>
    </xf>
    <xf numFmtId="0" fontId="26" fillId="0" borderId="31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64" fillId="3" borderId="31" xfId="0" applyFont="1" applyFill="1" applyBorder="1" applyAlignment="1">
      <alignment horizontal="left" vertical="center" wrapText="1"/>
    </xf>
    <xf numFmtId="0" fontId="65" fillId="3" borderId="8" xfId="0" applyFont="1" applyFill="1" applyBorder="1" applyAlignment="1">
      <alignment horizontal="center" vertical="center" wrapText="1"/>
    </xf>
    <xf numFmtId="0" fontId="64" fillId="3" borderId="8" xfId="0" applyFont="1" applyFill="1" applyBorder="1" applyAlignment="1">
      <alignment horizontal="center" vertical="center" wrapText="1"/>
    </xf>
    <xf numFmtId="0" fontId="66" fillId="3" borderId="8" xfId="0" applyFont="1" applyFill="1" applyBorder="1" applyAlignment="1">
      <alignment vertical="center" wrapText="1"/>
    </xf>
    <xf numFmtId="2" fontId="64" fillId="3" borderId="33" xfId="0" applyNumberFormat="1" applyFont="1" applyFill="1" applyBorder="1" applyAlignment="1">
      <alignment horizontal="center" vertical="center" wrapText="1"/>
    </xf>
    <xf numFmtId="0" fontId="65" fillId="3" borderId="0" xfId="0" applyFont="1" applyFill="1" applyAlignment="1">
      <alignment wrapText="1"/>
    </xf>
    <xf numFmtId="0" fontId="67" fillId="3" borderId="0" xfId="0" applyFont="1" applyFill="1" applyAlignment="1">
      <alignment vertical="top" wrapText="1"/>
    </xf>
    <xf numFmtId="0" fontId="65" fillId="3" borderId="0" xfId="0" applyFont="1" applyFill="1" applyAlignment="1">
      <alignment vertical="top" wrapText="1"/>
    </xf>
    <xf numFmtId="0" fontId="65" fillId="3" borderId="0" xfId="0" applyFont="1" applyFill="1" applyBorder="1" applyAlignment="1">
      <alignment wrapText="1"/>
    </xf>
    <xf numFmtId="0" fontId="67" fillId="3" borderId="0" xfId="0" applyFont="1" applyFill="1" applyBorder="1" applyAlignment="1">
      <alignment vertical="top" wrapText="1"/>
    </xf>
    <xf numFmtId="0" fontId="65" fillId="3" borderId="0" xfId="0" applyFont="1" applyFill="1" applyBorder="1" applyAlignment="1">
      <alignment vertical="top" wrapText="1"/>
    </xf>
    <xf numFmtId="0" fontId="66" fillId="3" borderId="8" xfId="0" applyFont="1" applyFill="1" applyBorder="1" applyAlignment="1">
      <alignment wrapText="1"/>
    </xf>
    <xf numFmtId="0" fontId="64" fillId="3" borderId="12" xfId="0" applyFont="1" applyFill="1" applyBorder="1" applyAlignment="1">
      <alignment horizontal="left" vertical="center" wrapText="1"/>
    </xf>
    <xf numFmtId="0" fontId="65" fillId="3" borderId="13" xfId="0" applyFont="1" applyFill="1" applyBorder="1" applyAlignment="1">
      <alignment horizontal="center" vertical="center" wrapText="1"/>
    </xf>
    <xf numFmtId="0" fontId="64" fillId="3" borderId="13" xfId="0" applyFont="1" applyFill="1" applyBorder="1" applyAlignment="1">
      <alignment horizontal="center" vertical="center" wrapText="1"/>
    </xf>
    <xf numFmtId="0" fontId="66" fillId="3" borderId="13" xfId="0" applyFont="1" applyFill="1" applyBorder="1" applyAlignment="1">
      <alignment vertical="center" wrapText="1"/>
    </xf>
    <xf numFmtId="2" fontId="64" fillId="3" borderId="14" xfId="0" applyNumberFormat="1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left" vertical="center" wrapText="1"/>
    </xf>
    <xf numFmtId="0" fontId="64" fillId="3" borderId="35" xfId="0" applyFont="1" applyFill="1" applyBorder="1" applyAlignment="1">
      <alignment horizontal="left" vertical="center" wrapText="1"/>
    </xf>
    <xf numFmtId="4" fontId="14" fillId="0" borderId="34" xfId="8" applyNumberFormat="1" applyFont="1" applyFill="1" applyBorder="1" applyAlignment="1">
      <alignment horizontal="center" vertical="top" wrapText="1"/>
    </xf>
    <xf numFmtId="4" fontId="14" fillId="3" borderId="34" xfId="8" applyNumberFormat="1" applyFont="1" applyFill="1" applyBorder="1" applyAlignment="1">
      <alignment horizontal="center" vertical="top" wrapText="1"/>
    </xf>
    <xf numFmtId="14" fontId="14" fillId="0" borderId="8" xfId="0" applyNumberFormat="1" applyFont="1" applyFill="1" applyBorder="1" applyAlignment="1">
      <alignment horizontal="center" vertical="top" wrapText="1"/>
    </xf>
    <xf numFmtId="0" fontId="14" fillId="0" borderId="36" xfId="8" applyFont="1" applyFill="1" applyBorder="1" applyAlignment="1">
      <alignment horizontal="center" vertical="top" wrapText="1"/>
    </xf>
    <xf numFmtId="0" fontId="14" fillId="0" borderId="36" xfId="8" applyNumberFormat="1" applyFont="1" applyFill="1" applyBorder="1" applyAlignment="1">
      <alignment horizontal="center" vertical="top" wrapText="1"/>
    </xf>
    <xf numFmtId="4" fontId="14" fillId="0" borderId="37" xfId="8" applyNumberFormat="1" applyFont="1" applyFill="1" applyBorder="1" applyAlignment="1">
      <alignment horizontal="center" vertical="top" wrapText="1"/>
    </xf>
    <xf numFmtId="0" fontId="14" fillId="0" borderId="24" xfId="8" applyFont="1" applyFill="1" applyBorder="1" applyAlignment="1">
      <alignment vertical="top" wrapText="1"/>
    </xf>
    <xf numFmtId="0" fontId="14" fillId="3" borderId="24" xfId="8" applyFont="1" applyFill="1" applyBorder="1" applyAlignment="1">
      <alignment vertical="top" wrapText="1"/>
    </xf>
    <xf numFmtId="4" fontId="14" fillId="3" borderId="37" xfId="8" applyNumberFormat="1" applyFont="1" applyFill="1" applyBorder="1" applyAlignment="1">
      <alignment horizontal="center" vertical="top" wrapText="1"/>
    </xf>
    <xf numFmtId="0" fontId="14" fillId="2" borderId="36" xfId="8" applyFont="1" applyFill="1" applyBorder="1" applyAlignment="1">
      <alignment horizontal="center" vertical="top" wrapText="1"/>
    </xf>
    <xf numFmtId="0" fontId="14" fillId="2" borderId="36" xfId="8" applyNumberFormat="1" applyFont="1" applyFill="1" applyBorder="1" applyAlignment="1">
      <alignment horizontal="center" vertical="top" wrapText="1"/>
    </xf>
    <xf numFmtId="4" fontId="14" fillId="2" borderId="37" xfId="8" applyNumberFormat="1" applyFont="1" applyFill="1" applyBorder="1" applyAlignment="1">
      <alignment horizontal="center" vertical="top" wrapText="1"/>
    </xf>
    <xf numFmtId="4" fontId="19" fillId="0" borderId="37" xfId="7" applyNumberFormat="1" applyFont="1" applyFill="1" applyBorder="1" applyAlignment="1">
      <alignment horizontal="center" vertical="top"/>
    </xf>
    <xf numFmtId="0" fontId="14" fillId="0" borderId="8" xfId="8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vertical="top"/>
    </xf>
    <xf numFmtId="0" fontId="26" fillId="3" borderId="37" xfId="0" applyFont="1" applyFill="1" applyBorder="1" applyAlignment="1">
      <alignment vertical="center"/>
    </xf>
    <xf numFmtId="0" fontId="13" fillId="3" borderId="0" xfId="0" applyFont="1" applyFill="1" applyAlignment="1">
      <alignment vertical="top"/>
    </xf>
    <xf numFmtId="0" fontId="41" fillId="0" borderId="0" xfId="0" applyFont="1" applyAlignment="1">
      <alignment vertical="center"/>
    </xf>
    <xf numFmtId="0" fontId="27" fillId="6" borderId="31" xfId="0" applyFont="1" applyFill="1" applyBorder="1"/>
    <xf numFmtId="0" fontId="45" fillId="6" borderId="37" xfId="0" applyFont="1" applyFill="1" applyBorder="1"/>
    <xf numFmtId="0" fontId="47" fillId="2" borderId="0" xfId="12" applyFont="1" applyFill="1" applyBorder="1" applyAlignment="1">
      <alignment horizontal="center" vertical="center"/>
    </xf>
    <xf numFmtId="2" fontId="16" fillId="0" borderId="37" xfId="0" applyNumberFormat="1" applyFont="1" applyBorder="1" applyAlignment="1">
      <alignment wrapText="1"/>
    </xf>
    <xf numFmtId="0" fontId="16" fillId="0" borderId="37" xfId="0" applyFont="1" applyBorder="1"/>
    <xf numFmtId="0" fontId="59" fillId="0" borderId="8" xfId="0" applyFont="1" applyBorder="1" applyAlignment="1">
      <alignment horizontal="center"/>
    </xf>
    <xf numFmtId="2" fontId="59" fillId="0" borderId="37" xfId="0" applyNumberFormat="1" applyFont="1" applyBorder="1" applyAlignment="1"/>
    <xf numFmtId="0" fontId="41" fillId="0" borderId="37" xfId="0" applyFont="1" applyBorder="1"/>
    <xf numFmtId="0" fontId="71" fillId="0" borderId="0" xfId="0" applyFont="1" applyAlignment="1">
      <alignment wrapText="1"/>
    </xf>
    <xf numFmtId="0" fontId="44" fillId="0" borderId="31" xfId="17" applyFont="1" applyBorder="1" applyAlignment="1">
      <alignment horizontal="left" vertical="center" wrapText="1"/>
    </xf>
    <xf numFmtId="1" fontId="73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4" fillId="0" borderId="0" xfId="0" applyFont="1"/>
    <xf numFmtId="0" fontId="75" fillId="0" borderId="0" xfId="0" applyFont="1"/>
    <xf numFmtId="0" fontId="76" fillId="0" borderId="0" xfId="8" applyFont="1"/>
    <xf numFmtId="0" fontId="77" fillId="0" borderId="0" xfId="8" applyFont="1"/>
    <xf numFmtId="0" fontId="16" fillId="0" borderId="0" xfId="8" applyFont="1" applyAlignment="1">
      <alignment horizontal="center" wrapText="1"/>
    </xf>
    <xf numFmtId="0" fontId="16" fillId="0" borderId="10" xfId="8" applyFont="1" applyBorder="1" applyAlignment="1">
      <alignment horizontal="center" wrapText="1"/>
    </xf>
    <xf numFmtId="0" fontId="16" fillId="0" borderId="10" xfId="8" applyFont="1" applyBorder="1" applyAlignment="1">
      <alignment horizontal="left" wrapText="1"/>
    </xf>
    <xf numFmtId="0" fontId="16" fillId="0" borderId="8" xfId="0" applyNumberFormat="1" applyFont="1" applyFill="1" applyBorder="1" applyAlignment="1">
      <alignment horizontal="left" vertical="top" wrapText="1"/>
    </xf>
    <xf numFmtId="0" fontId="34" fillId="0" borderId="37" xfId="0" applyFont="1" applyFill="1" applyBorder="1" applyAlignment="1">
      <alignment horizontal="center" vertical="top"/>
    </xf>
    <xf numFmtId="0" fontId="37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 vertical="top"/>
    </xf>
    <xf numFmtId="0" fontId="37" fillId="0" borderId="0" xfId="0" applyFont="1" applyFill="1" applyAlignment="1">
      <alignment horizontal="center" vertical="top"/>
    </xf>
    <xf numFmtId="166" fontId="34" fillId="0" borderId="37" xfId="0" applyNumberFormat="1" applyFont="1" applyFill="1" applyBorder="1" applyAlignment="1">
      <alignment horizontal="center" vertical="top"/>
    </xf>
    <xf numFmtId="0" fontId="34" fillId="0" borderId="8" xfId="0" applyFont="1" applyFill="1" applyBorder="1" applyAlignment="1">
      <alignment horizontal="center" vertical="top"/>
    </xf>
    <xf numFmtId="0" fontId="78" fillId="0" borderId="8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vertical="top" wrapText="1"/>
    </xf>
    <xf numFmtId="0" fontId="34" fillId="0" borderId="10" xfId="0" applyFont="1" applyFill="1" applyBorder="1" applyAlignment="1">
      <alignment horizontal="center" vertical="top"/>
    </xf>
    <xf numFmtId="0" fontId="0" fillId="0" borderId="31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center" vertical="top" wrapText="1"/>
    </xf>
    <xf numFmtId="166" fontId="49" fillId="0" borderId="9" xfId="0" applyNumberFormat="1" applyFont="1" applyFill="1" applyBorder="1" applyAlignment="1">
      <alignment horizontal="center" vertical="top"/>
    </xf>
    <xf numFmtId="0" fontId="16" fillId="3" borderId="8" xfId="0" applyFont="1" applyFill="1" applyBorder="1" applyAlignment="1">
      <alignment horizontal="left" vertical="top" wrapText="1"/>
    </xf>
    <xf numFmtId="0" fontId="16" fillId="3" borderId="8" xfId="0" applyNumberFormat="1" applyFont="1" applyFill="1" applyBorder="1" applyAlignment="1">
      <alignment horizontal="left" vertical="top" wrapText="1"/>
    </xf>
    <xf numFmtId="165" fontId="34" fillId="3" borderId="37" xfId="0" applyNumberFormat="1" applyFont="1" applyFill="1" applyBorder="1" applyAlignment="1">
      <alignment horizontal="center" vertical="top"/>
    </xf>
    <xf numFmtId="0" fontId="34" fillId="0" borderId="9" xfId="0" applyFont="1" applyFill="1" applyBorder="1" applyAlignment="1">
      <alignment horizontal="center" vertical="top"/>
    </xf>
    <xf numFmtId="0" fontId="78" fillId="0" borderId="10" xfId="0" applyFont="1" applyFill="1" applyBorder="1" applyAlignment="1">
      <alignment horizontal="left" vertical="top"/>
    </xf>
    <xf numFmtId="0" fontId="79" fillId="0" borderId="10" xfId="0" applyFont="1" applyFill="1" applyBorder="1" applyAlignment="1">
      <alignment horizontal="center"/>
    </xf>
    <xf numFmtId="0" fontId="79" fillId="0" borderId="10" xfId="0" applyFont="1" applyFill="1" applyBorder="1" applyAlignment="1">
      <alignment horizontal="center" vertical="top"/>
    </xf>
    <xf numFmtId="165" fontId="34" fillId="0" borderId="37" xfId="0" applyNumberFormat="1" applyFont="1" applyFill="1" applyBorder="1" applyAlignment="1">
      <alignment horizontal="center" vertical="top"/>
    </xf>
    <xf numFmtId="0" fontId="37" fillId="3" borderId="10" xfId="0" applyFont="1" applyFill="1" applyBorder="1" applyAlignment="1">
      <alignment horizontal="center"/>
    </xf>
    <xf numFmtId="0" fontId="16" fillId="3" borderId="31" xfId="0" applyFont="1" applyFill="1" applyBorder="1" applyAlignment="1">
      <alignment horizontal="left" vertical="top" wrapText="1"/>
    </xf>
    <xf numFmtId="0" fontId="16" fillId="0" borderId="31" xfId="0" applyFont="1" applyFill="1" applyBorder="1" applyAlignment="1">
      <alignment horizontal="left" vertical="top" wrapText="1"/>
    </xf>
    <xf numFmtId="0" fontId="37" fillId="0" borderId="37" xfId="0" applyFont="1" applyFill="1" applyBorder="1" applyAlignment="1">
      <alignment horizontal="center" vertical="top"/>
    </xf>
    <xf numFmtId="0" fontId="0" fillId="0" borderId="12" xfId="0" applyFont="1" applyFill="1" applyBorder="1" applyAlignment="1">
      <alignment vertical="top" wrapText="1"/>
    </xf>
    <xf numFmtId="0" fontId="0" fillId="0" borderId="13" xfId="0" applyFont="1" applyFill="1" applyBorder="1" applyAlignment="1">
      <alignment horizontal="center" vertical="top" wrapText="1"/>
    </xf>
    <xf numFmtId="0" fontId="35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vertical="top"/>
    </xf>
    <xf numFmtId="0" fontId="0" fillId="0" borderId="13" xfId="0" applyFont="1" applyFill="1" applyBorder="1" applyAlignment="1">
      <alignment horizontal="left" vertical="top" wrapText="1"/>
    </xf>
    <xf numFmtId="0" fontId="37" fillId="0" borderId="14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vertical="top"/>
    </xf>
    <xf numFmtId="0" fontId="37" fillId="0" borderId="37" xfId="0" applyFont="1" applyFill="1" applyBorder="1" applyAlignment="1">
      <alignment horizontal="center"/>
    </xf>
    <xf numFmtId="0" fontId="37" fillId="0" borderId="37" xfId="0" applyFont="1" applyFill="1" applyBorder="1" applyAlignment="1">
      <alignment horizontal="center" vertical="top" wrapText="1"/>
    </xf>
    <xf numFmtId="14" fontId="16" fillId="0" borderId="8" xfId="0" applyNumberFormat="1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166" fontId="49" fillId="0" borderId="37" xfId="0" applyNumberFormat="1" applyFont="1" applyFill="1" applyBorder="1" applyAlignment="1">
      <alignment horizontal="center" vertical="top"/>
    </xf>
    <xf numFmtId="0" fontId="37" fillId="0" borderId="0" xfId="0" applyFont="1" applyAlignment="1">
      <alignment vertical="top" wrapText="1"/>
    </xf>
    <xf numFmtId="165" fontId="16" fillId="0" borderId="37" xfId="0" applyNumberFormat="1" applyFont="1" applyFill="1" applyBorder="1" applyAlignment="1">
      <alignment horizontal="center"/>
    </xf>
    <xf numFmtId="4" fontId="12" fillId="5" borderId="37" xfId="0" applyNumberFormat="1" applyFont="1" applyFill="1" applyBorder="1" applyAlignment="1">
      <alignment horizontal="center" vertical="top"/>
    </xf>
    <xf numFmtId="2" fontId="16" fillId="0" borderId="37" xfId="0" applyNumberFormat="1" applyFont="1" applyBorder="1" applyAlignment="1">
      <alignment vertical="top" wrapText="1"/>
    </xf>
    <xf numFmtId="2" fontId="12" fillId="0" borderId="37" xfId="0" applyNumberFormat="1" applyFont="1" applyBorder="1" applyAlignment="1">
      <alignment vertical="top"/>
    </xf>
    <xf numFmtId="2" fontId="12" fillId="0" borderId="37" xfId="0" applyNumberFormat="1" applyFont="1" applyBorder="1" applyAlignment="1">
      <alignment vertical="top" wrapText="1"/>
    </xf>
    <xf numFmtId="2" fontId="16" fillId="0" borderId="37" xfId="0" applyNumberFormat="1" applyFont="1" applyBorder="1" applyAlignment="1">
      <alignment horizontal="right" vertical="top" wrapText="1"/>
    </xf>
    <xf numFmtId="2" fontId="33" fillId="0" borderId="37" xfId="0" applyNumberFormat="1" applyFont="1" applyBorder="1" applyAlignment="1">
      <alignment vertical="top" wrapText="1"/>
    </xf>
    <xf numFmtId="0" fontId="80" fillId="0" borderId="8" xfId="0" applyFont="1" applyBorder="1" applyAlignment="1">
      <alignment horizontal="center"/>
    </xf>
    <xf numFmtId="0" fontId="59" fillId="0" borderId="12" xfId="0" applyFont="1" applyBorder="1" applyAlignment="1"/>
    <xf numFmtId="0" fontId="59" fillId="0" borderId="13" xfId="0" applyFont="1" applyBorder="1" applyAlignment="1">
      <alignment horizontal="center"/>
    </xf>
    <xf numFmtId="0" fontId="59" fillId="0" borderId="13" xfId="0" applyFont="1" applyBorder="1" applyAlignment="1">
      <alignment horizontal="center" vertical="top"/>
    </xf>
    <xf numFmtId="0" fontId="59" fillId="0" borderId="13" xfId="0" applyFont="1" applyBorder="1" applyAlignment="1"/>
    <xf numFmtId="3" fontId="59" fillId="0" borderId="13" xfId="0" applyNumberFormat="1" applyFont="1" applyBorder="1" applyAlignment="1">
      <alignment horizontal="center"/>
    </xf>
    <xf numFmtId="2" fontId="59" fillId="0" borderId="14" xfId="0" applyNumberFormat="1" applyFont="1" applyBorder="1" applyAlignment="1"/>
    <xf numFmtId="0" fontId="41" fillId="0" borderId="14" xfId="0" applyFont="1" applyBorder="1"/>
    <xf numFmtId="16" fontId="44" fillId="0" borderId="8" xfId="17" applyNumberFormat="1" applyFont="1" applyBorder="1" applyAlignment="1">
      <alignment horizontal="center" vertical="center" wrapText="1"/>
    </xf>
    <xf numFmtId="0" fontId="44" fillId="0" borderId="8" xfId="17" applyFont="1" applyBorder="1" applyAlignment="1">
      <alignment horizontal="center" vertical="center"/>
    </xf>
    <xf numFmtId="0" fontId="44" fillId="0" borderId="8" xfId="17" applyFont="1" applyBorder="1" applyAlignment="1">
      <alignment horizontal="center" vertical="center" wrapText="1"/>
    </xf>
    <xf numFmtId="1" fontId="44" fillId="0" borderId="8" xfId="17" applyNumberFormat="1" applyFont="1" applyBorder="1" applyAlignment="1">
      <alignment horizontal="center" vertical="center"/>
    </xf>
    <xf numFmtId="3" fontId="44" fillId="0" borderId="8" xfId="17" applyNumberFormat="1" applyFont="1" applyBorder="1" applyAlignment="1">
      <alignment horizontal="center" vertical="center"/>
    </xf>
    <xf numFmtId="1" fontId="72" fillId="0" borderId="8" xfId="17" applyNumberFormat="1" applyFont="1" applyBorder="1" applyAlignment="1">
      <alignment horizontal="center" vertical="center"/>
    </xf>
    <xf numFmtId="1" fontId="73" fillId="0" borderId="37" xfId="0" applyNumberFormat="1" applyFont="1" applyBorder="1" applyAlignment="1">
      <alignment horizontal="center" vertical="center"/>
    </xf>
    <xf numFmtId="1" fontId="14" fillId="0" borderId="37" xfId="0" applyNumberFormat="1" applyFont="1" applyBorder="1" applyAlignment="1">
      <alignment horizontal="center" vertical="center"/>
    </xf>
    <xf numFmtId="0" fontId="55" fillId="6" borderId="35" xfId="0" applyFont="1" applyFill="1" applyBorder="1" applyAlignment="1">
      <alignment horizontal="justify" vertical="top" wrapText="1"/>
    </xf>
    <xf numFmtId="0" fontId="55" fillId="6" borderId="10" xfId="0" applyFont="1" applyFill="1" applyBorder="1" applyAlignment="1">
      <alignment horizontal="center" vertical="top" wrapText="1"/>
    </xf>
    <xf numFmtId="0" fontId="55" fillId="6" borderId="10" xfId="0" applyFont="1" applyFill="1" applyBorder="1" applyAlignment="1">
      <alignment horizontal="center" vertical="top"/>
    </xf>
    <xf numFmtId="0" fontId="44" fillId="6" borderId="10" xfId="0" applyFont="1" applyFill="1" applyBorder="1" applyAlignment="1">
      <alignment horizontal="center" vertical="top" wrapText="1"/>
    </xf>
    <xf numFmtId="3" fontId="44" fillId="6" borderId="10" xfId="0" applyNumberFormat="1" applyFont="1" applyFill="1" applyBorder="1" applyAlignment="1">
      <alignment horizontal="center" vertical="top" wrapText="1"/>
    </xf>
    <xf numFmtId="0" fontId="13" fillId="6" borderId="10" xfId="0" applyFont="1" applyFill="1" applyBorder="1" applyAlignment="1">
      <alignment horizontal="center" vertical="top" wrapText="1"/>
    </xf>
    <xf numFmtId="0" fontId="47" fillId="6" borderId="9" xfId="0" applyFont="1" applyFill="1" applyBorder="1" applyAlignment="1">
      <alignment horizontal="center" vertical="top"/>
    </xf>
    <xf numFmtId="0" fontId="46" fillId="6" borderId="31" xfId="0" applyFont="1" applyFill="1" applyBorder="1" applyAlignment="1">
      <alignment vertical="top"/>
    </xf>
    <xf numFmtId="0" fontId="46" fillId="6" borderId="8" xfId="0" applyFont="1" applyFill="1" applyBorder="1" applyAlignment="1">
      <alignment vertical="top"/>
    </xf>
    <xf numFmtId="3" fontId="46" fillId="6" borderId="8" xfId="0" applyNumberFormat="1" applyFont="1" applyFill="1" applyBorder="1" applyAlignment="1">
      <alignment vertical="top"/>
    </xf>
    <xf numFmtId="4" fontId="46" fillId="6" borderId="37" xfId="0" applyNumberFormat="1" applyFont="1" applyFill="1" applyBorder="1" applyAlignment="1">
      <alignment vertical="top"/>
    </xf>
    <xf numFmtId="0" fontId="27" fillId="3" borderId="31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left" vertical="center" wrapText="1"/>
    </xf>
    <xf numFmtId="0" fontId="17" fillId="0" borderId="13" xfId="7" applyFont="1" applyFill="1" applyBorder="1" applyAlignment="1">
      <alignment horizontal="left"/>
    </xf>
    <xf numFmtId="0" fontId="23" fillId="0" borderId="37" xfId="7" applyFont="1" applyFill="1" applyBorder="1" applyAlignment="1">
      <alignment horizontal="center" vertical="center" wrapText="1"/>
    </xf>
    <xf numFmtId="3" fontId="16" fillId="3" borderId="37" xfId="0" applyNumberFormat="1" applyFont="1" applyFill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2" fontId="27" fillId="3" borderId="37" xfId="0" applyNumberFormat="1" applyFont="1" applyFill="1" applyBorder="1" applyAlignment="1">
      <alignment horizontal="center" vertical="center" wrapText="1"/>
    </xf>
    <xf numFmtId="2" fontId="26" fillId="3" borderId="37" xfId="0" applyNumberFormat="1" applyFont="1" applyFill="1" applyBorder="1" applyAlignment="1">
      <alignment horizontal="center" vertical="center" wrapText="1"/>
    </xf>
    <xf numFmtId="2" fontId="64" fillId="3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/>
    </xf>
    <xf numFmtId="2" fontId="13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44" fillId="0" borderId="8" xfId="0" applyNumberFormat="1" applyFont="1" applyFill="1" applyBorder="1" applyAlignment="1">
      <alignment horizontal="center" vertical="center" wrapText="1"/>
    </xf>
    <xf numFmtId="2" fontId="27" fillId="0" borderId="37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top" wrapText="1"/>
    </xf>
    <xf numFmtId="0" fontId="27" fillId="0" borderId="0" xfId="0" applyFont="1" applyFill="1" applyAlignment="1">
      <alignment wrapText="1"/>
    </xf>
    <xf numFmtId="0" fontId="14" fillId="0" borderId="31" xfId="0" applyFont="1" applyFill="1" applyBorder="1" applyAlignment="1">
      <alignment vertical="top" wrapText="1"/>
    </xf>
    <xf numFmtId="0" fontId="0" fillId="0" borderId="0" xfId="0" applyFont="1" applyAlignment="1">
      <alignment horizontal="left" wrapText="1"/>
    </xf>
    <xf numFmtId="0" fontId="13" fillId="0" borderId="5" xfId="8" applyFont="1" applyBorder="1" applyAlignment="1">
      <alignment horizontal="center" vertical="center" wrapText="1"/>
    </xf>
    <xf numFmtId="0" fontId="13" fillId="0" borderId="17" xfId="8" applyFont="1" applyBorder="1" applyAlignment="1">
      <alignment horizontal="center" vertical="center" wrapText="1"/>
    </xf>
    <xf numFmtId="0" fontId="13" fillId="0" borderId="4" xfId="8" applyFont="1" applyBorder="1" applyAlignment="1">
      <alignment horizontal="center" vertical="center" wrapText="1"/>
    </xf>
    <xf numFmtId="0" fontId="13" fillId="0" borderId="18" xfId="8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3" fillId="0" borderId="20" xfId="8" applyFont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 wrapText="1"/>
    </xf>
    <xf numFmtId="0" fontId="21" fillId="0" borderId="12" xfId="8" applyFont="1" applyFill="1" applyBorder="1" applyAlignment="1">
      <alignment horizontal="center" vertical="center"/>
    </xf>
    <xf numFmtId="0" fontId="21" fillId="0" borderId="13" xfId="8" applyFont="1" applyFill="1" applyBorder="1" applyAlignment="1">
      <alignment horizontal="center" vertical="center"/>
    </xf>
    <xf numFmtId="0" fontId="21" fillId="0" borderId="14" xfId="8" applyFont="1" applyFill="1" applyBorder="1" applyAlignment="1">
      <alignment horizontal="center" vertical="center"/>
    </xf>
    <xf numFmtId="0" fontId="17" fillId="3" borderId="31" xfId="7" applyFont="1" applyFill="1" applyBorder="1" applyAlignment="1">
      <alignment horizontal="left" wrapText="1"/>
    </xf>
    <xf numFmtId="0" fontId="17" fillId="3" borderId="8" xfId="7" applyFont="1" applyFill="1" applyBorder="1" applyAlignment="1">
      <alignment horizontal="left" wrapText="1"/>
    </xf>
    <xf numFmtId="0" fontId="17" fillId="3" borderId="28" xfId="7" applyFont="1" applyFill="1" applyBorder="1" applyAlignment="1">
      <alignment horizontal="left" wrapText="1"/>
    </xf>
    <xf numFmtId="0" fontId="37" fillId="3" borderId="31" xfId="7" applyFont="1" applyFill="1" applyBorder="1" applyAlignment="1">
      <alignment horizontal="center" vertical="center" wrapText="1"/>
    </xf>
    <xf numFmtId="0" fontId="37" fillId="3" borderId="8" xfId="7" applyFont="1" applyFill="1" applyBorder="1" applyAlignment="1">
      <alignment horizontal="center" vertical="center" wrapText="1"/>
    </xf>
    <xf numFmtId="0" fontId="37" fillId="3" borderId="28" xfId="7" applyFont="1" applyFill="1" applyBorder="1" applyAlignment="1">
      <alignment horizontal="center" vertical="center" wrapText="1"/>
    </xf>
    <xf numFmtId="49" fontId="33" fillId="0" borderId="16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0" fontId="47" fillId="0" borderId="0" xfId="8" applyFont="1" applyFill="1" applyAlignment="1">
      <alignment horizontal="center" vertical="center"/>
    </xf>
    <xf numFmtId="0" fontId="48" fillId="0" borderId="0" xfId="8" applyFont="1" applyFill="1" applyAlignment="1">
      <alignment horizontal="center" vertical="center"/>
    </xf>
    <xf numFmtId="0" fontId="47" fillId="0" borderId="0" xfId="8" applyFont="1" applyFill="1" applyBorder="1" applyAlignment="1">
      <alignment horizontal="center" vertical="center"/>
    </xf>
    <xf numFmtId="0" fontId="21" fillId="0" borderId="0" xfId="8" applyFont="1" applyFill="1" applyBorder="1" applyAlignment="1">
      <alignment horizontal="center" vertical="center"/>
    </xf>
    <xf numFmtId="0" fontId="13" fillId="0" borderId="4" xfId="8" applyFont="1" applyFill="1" applyBorder="1" applyAlignment="1">
      <alignment horizontal="center" vertical="center" wrapText="1"/>
    </xf>
    <xf numFmtId="0" fontId="13" fillId="0" borderId="18" xfId="8" applyFont="1" applyFill="1" applyBorder="1" applyAlignment="1">
      <alignment horizontal="center" vertical="center" wrapText="1"/>
    </xf>
    <xf numFmtId="0" fontId="13" fillId="0" borderId="4" xfId="8" applyNumberFormat="1" applyFont="1" applyBorder="1" applyAlignment="1">
      <alignment horizontal="center" vertical="center" wrapText="1"/>
    </xf>
    <xf numFmtId="0" fontId="13" fillId="0" borderId="18" xfId="8" applyNumberFormat="1" applyFont="1" applyBorder="1" applyAlignment="1">
      <alignment horizontal="center" vertical="center" wrapText="1"/>
    </xf>
    <xf numFmtId="3" fontId="14" fillId="0" borderId="21" xfId="8" applyNumberFormat="1" applyFont="1" applyBorder="1" applyAlignment="1">
      <alignment horizontal="center" vertical="center" wrapText="1"/>
    </xf>
    <xf numFmtId="3" fontId="14" fillId="0" borderId="22" xfId="8" applyNumberFormat="1" applyFont="1" applyBorder="1" applyAlignment="1">
      <alignment horizontal="center" vertical="center" wrapText="1"/>
    </xf>
    <xf numFmtId="0" fontId="35" fillId="0" borderId="0" xfId="8" applyFont="1" applyBorder="1" applyAlignment="1">
      <alignment horizontal="center" vertical="center" wrapText="1"/>
    </xf>
    <xf numFmtId="0" fontId="52" fillId="0" borderId="0" xfId="8" applyFont="1" applyBorder="1" applyAlignment="1">
      <alignment horizontal="center" vertical="center" wrapText="1"/>
    </xf>
    <xf numFmtId="0" fontId="17" fillId="0" borderId="8" xfId="8" applyFont="1" applyFill="1" applyBorder="1" applyAlignment="1">
      <alignment horizontal="left" vertical="top" wrapText="1"/>
    </xf>
    <xf numFmtId="0" fontId="21" fillId="0" borderId="12" xfId="8" applyFont="1" applyFill="1" applyBorder="1" applyAlignment="1">
      <alignment horizontal="center"/>
    </xf>
    <xf numFmtId="0" fontId="21" fillId="0" borderId="13" xfId="8" applyFont="1" applyFill="1" applyBorder="1" applyAlignment="1">
      <alignment horizontal="center"/>
    </xf>
    <xf numFmtId="0" fontId="21" fillId="0" borderId="14" xfId="8" applyFont="1" applyFill="1" applyBorder="1" applyAlignment="1">
      <alignment horizontal="center"/>
    </xf>
    <xf numFmtId="0" fontId="27" fillId="3" borderId="31" xfId="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 wrapText="1"/>
    </xf>
    <xf numFmtId="0" fontId="27" fillId="3" borderId="28" xfId="7" applyFont="1" applyFill="1" applyBorder="1" applyAlignment="1">
      <alignment horizontal="center" vertical="center" wrapText="1"/>
    </xf>
    <xf numFmtId="0" fontId="17" fillId="0" borderId="31" xfId="7" applyFont="1" applyFill="1" applyBorder="1" applyAlignment="1">
      <alignment horizontal="left" vertical="center" wrapText="1"/>
    </xf>
    <xf numFmtId="0" fontId="17" fillId="0" borderId="8" xfId="7" applyFont="1" applyFill="1" applyBorder="1" applyAlignment="1">
      <alignment horizontal="left" vertical="center" wrapText="1"/>
    </xf>
    <xf numFmtId="0" fontId="40" fillId="3" borderId="0" xfId="0" applyFont="1" applyFill="1" applyAlignment="1">
      <alignment horizontal="center" vertical="center" wrapText="1"/>
    </xf>
    <xf numFmtId="0" fontId="17" fillId="0" borderId="32" xfId="7" applyFont="1" applyBorder="1" applyAlignment="1">
      <alignment horizontal="center" wrapText="1"/>
    </xf>
    <xf numFmtId="0" fontId="17" fillId="0" borderId="13" xfId="7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39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3" fontId="14" fillId="3" borderId="21" xfId="0" applyNumberFormat="1" applyFont="1" applyFill="1" applyBorder="1" applyAlignment="1">
      <alignment horizontal="center" vertical="center" wrapText="1"/>
    </xf>
    <xf numFmtId="3" fontId="14" fillId="3" borderId="22" xfId="0" applyNumberFormat="1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left"/>
    </xf>
    <xf numFmtId="0" fontId="16" fillId="0" borderId="0" xfId="8" applyFont="1" applyAlignment="1">
      <alignment horizontal="left" wrapText="1"/>
    </xf>
    <xf numFmtId="0" fontId="27" fillId="3" borderId="31" xfId="0" applyFont="1" applyFill="1" applyBorder="1" applyAlignment="1">
      <alignment horizontal="left" vertical="center" wrapText="1"/>
    </xf>
    <xf numFmtId="0" fontId="27" fillId="3" borderId="8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0" fontId="69" fillId="3" borderId="31" xfId="0" applyFont="1" applyFill="1" applyBorder="1" applyAlignment="1">
      <alignment horizontal="center" vertical="center" wrapText="1"/>
    </xf>
    <xf numFmtId="0" fontId="69" fillId="3" borderId="8" xfId="0" applyFont="1" applyFill="1" applyBorder="1" applyAlignment="1">
      <alignment horizontal="center" vertical="center" wrapText="1"/>
    </xf>
    <xf numFmtId="0" fontId="69" fillId="3" borderId="37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37" xfId="0" applyFont="1" applyFill="1" applyBorder="1" applyAlignment="1">
      <alignment horizontal="left" vertical="center" wrapText="1"/>
    </xf>
    <xf numFmtId="0" fontId="27" fillId="3" borderId="0" xfId="13" applyFont="1" applyFill="1" applyBorder="1" applyAlignment="1">
      <alignment horizontal="center" vertical="center" wrapText="1"/>
    </xf>
    <xf numFmtId="0" fontId="27" fillId="3" borderId="31" xfId="13" applyFont="1" applyFill="1" applyBorder="1" applyAlignment="1">
      <alignment horizontal="center" vertical="center" wrapText="1"/>
    </xf>
    <xf numFmtId="0" fontId="27" fillId="3" borderId="8" xfId="13" applyFont="1" applyFill="1" applyBorder="1" applyAlignment="1">
      <alignment horizontal="center" vertical="center" wrapText="1"/>
    </xf>
    <xf numFmtId="0" fontId="27" fillId="3" borderId="31" xfId="13" applyFont="1" applyFill="1" applyBorder="1" applyAlignment="1">
      <alignment horizontal="center" vertical="center"/>
    </xf>
    <xf numFmtId="0" fontId="27" fillId="3" borderId="8" xfId="13" applyFont="1" applyFill="1" applyBorder="1" applyAlignment="1">
      <alignment horizontal="center" vertical="center"/>
    </xf>
    <xf numFmtId="0" fontId="27" fillId="3" borderId="31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2" xfId="13" applyFont="1" applyFill="1" applyBorder="1" applyAlignment="1">
      <alignment horizontal="center" vertical="center" wrapText="1"/>
    </xf>
    <xf numFmtId="0" fontId="27" fillId="3" borderId="13" xfId="13" applyFont="1" applyFill="1" applyBorder="1" applyAlignment="1">
      <alignment horizontal="center" vertical="center" wrapText="1"/>
    </xf>
    <xf numFmtId="0" fontId="27" fillId="3" borderId="35" xfId="13" applyFont="1" applyFill="1" applyBorder="1" applyAlignment="1">
      <alignment horizontal="center" vertical="center" wrapText="1"/>
    </xf>
    <xf numFmtId="0" fontId="27" fillId="3" borderId="10" xfId="13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0" xfId="13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20" xfId="12" applyFont="1" applyBorder="1" applyAlignment="1">
      <alignment horizontal="center" vertical="center" wrapText="1"/>
    </xf>
    <xf numFmtId="0" fontId="37" fillId="0" borderId="0" xfId="12" applyFont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/>
    </xf>
    <xf numFmtId="0" fontId="47" fillId="3" borderId="0" xfId="12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top" wrapText="1"/>
    </xf>
    <xf numFmtId="0" fontId="37" fillId="3" borderId="10" xfId="0" applyFont="1" applyFill="1" applyBorder="1" applyAlignment="1">
      <alignment horizontal="center" vertical="top" wrapText="1"/>
    </xf>
    <xf numFmtId="0" fontId="37" fillId="3" borderId="9" xfId="0" applyFont="1" applyFill="1" applyBorder="1" applyAlignment="1">
      <alignment horizontal="center" vertical="top" wrapText="1"/>
    </xf>
    <xf numFmtId="0" fontId="37" fillId="0" borderId="31" xfId="0" applyFont="1" applyBorder="1" applyAlignment="1">
      <alignment horizontal="center" vertical="top" wrapText="1"/>
    </xf>
    <xf numFmtId="0" fontId="37" fillId="0" borderId="8" xfId="0" applyFont="1" applyBorder="1" applyAlignment="1">
      <alignment horizontal="center" vertical="top" wrapText="1"/>
    </xf>
    <xf numFmtId="0" fontId="37" fillId="0" borderId="37" xfId="0" applyFont="1" applyBorder="1" applyAlignment="1">
      <alignment horizontal="center" vertical="top" wrapText="1"/>
    </xf>
    <xf numFmtId="0" fontId="55" fillId="6" borderId="8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16" fillId="0" borderId="5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top" wrapText="1"/>
    </xf>
    <xf numFmtId="0" fontId="12" fillId="0" borderId="31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/>
    </xf>
    <xf numFmtId="0" fontId="12" fillId="0" borderId="0" xfId="0" applyFont="1" applyFill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6" fillId="0" borderId="13" xfId="8" applyFont="1" applyBorder="1" applyAlignment="1">
      <alignment horizontal="left" wrapText="1"/>
    </xf>
    <xf numFmtId="0" fontId="35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68" fillId="3" borderId="0" xfId="0" applyFont="1" applyFill="1" applyBorder="1" applyAlignment="1">
      <alignment horizontal="center" vertical="center" wrapText="1"/>
    </xf>
    <xf numFmtId="0" fontId="69" fillId="3" borderId="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top" wrapText="1"/>
    </xf>
    <xf numFmtId="0" fontId="26" fillId="3" borderId="0" xfId="0" applyFont="1" applyFill="1" applyBorder="1" applyAlignment="1">
      <alignment horizontal="center" vertical="top" wrapText="1"/>
    </xf>
  </cellXfs>
  <cellStyles count="19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5"/>
    <cellStyle name="Звичайний 2 2" xfId="10"/>
    <cellStyle name="Звичайний 2 2 2" xfId="16"/>
    <cellStyle name="Звичайний 2 2 2 2" xfId="18"/>
    <cellStyle name="Звичайний 3" xfId="6"/>
    <cellStyle name="Обычный" xfId="0" builtinId="0"/>
    <cellStyle name="Обычный 2" xfId="14"/>
    <cellStyle name="Обычный 2 2" xfId="17"/>
    <cellStyle name="Обычный_Kalend_plan_FST_Ukr_na_2015_на_затвердж_Мін_без_коштів(1)" xfId="7"/>
    <cellStyle name="Обычный_Календарі+розрах Спартак." xfId="13"/>
    <cellStyle name="Обычный_Календарний план  2017 Спартак 3" xfId="12"/>
    <cellStyle name="Обычный_ФСТ Україна 2017 р." xfId="8"/>
    <cellStyle name="Обычный_Школа Україна_2" xfId="9"/>
    <cellStyle name="Обычный_Школа Україна_5" xfId="11"/>
    <cellStyle name="Фінансовий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289560</xdr:colOff>
      <xdr:row>0</xdr:row>
      <xdr:rowOff>0</xdr:rowOff>
    </xdr:from>
    <xdr:ext cx="76200" cy="19812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97814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289560</xdr:colOff>
      <xdr:row>0</xdr:row>
      <xdr:rowOff>0</xdr:rowOff>
    </xdr:from>
    <xdr:ext cx="76200" cy="19812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30580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289560</xdr:colOff>
      <xdr:row>10</xdr:row>
      <xdr:rowOff>0</xdr:rowOff>
    </xdr:from>
    <xdr:ext cx="76200" cy="1981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7709535" y="30575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0</xdr:row>
      <xdr:rowOff>0</xdr:rowOff>
    </xdr:from>
    <xdr:ext cx="76200" cy="19812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709535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10</xdr:row>
      <xdr:rowOff>0</xdr:rowOff>
    </xdr:from>
    <xdr:ext cx="76200" cy="1981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7709535" y="30575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304800</xdr:colOff>
      <xdr:row>67</xdr:row>
      <xdr:rowOff>0</xdr:rowOff>
    </xdr:from>
    <xdr:ext cx="85725" cy="20002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7724775" y="24841200"/>
          <a:ext cx="857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304800</xdr:colOff>
      <xdr:row>67</xdr:row>
      <xdr:rowOff>0</xdr:rowOff>
    </xdr:from>
    <xdr:ext cx="85725" cy="20002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7724775" y="24841200"/>
          <a:ext cx="857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289560</xdr:colOff>
      <xdr:row>8</xdr:row>
      <xdr:rowOff>0</xdr:rowOff>
    </xdr:from>
    <xdr:ext cx="76200" cy="1981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709535" y="24860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67</xdr:row>
      <xdr:rowOff>0</xdr:rowOff>
    </xdr:from>
    <xdr:ext cx="76200" cy="1981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709535" y="248412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318135</xdr:colOff>
      <xdr:row>67</xdr:row>
      <xdr:rowOff>0</xdr:rowOff>
    </xdr:from>
    <xdr:ext cx="76200" cy="1981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738110" y="248412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67</xdr:row>
      <xdr:rowOff>0</xdr:rowOff>
    </xdr:from>
    <xdr:ext cx="76200" cy="1981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709535" y="248412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318135</xdr:colOff>
      <xdr:row>67</xdr:row>
      <xdr:rowOff>0</xdr:rowOff>
    </xdr:from>
    <xdr:ext cx="76200" cy="1981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738110" y="248412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318135</xdr:colOff>
      <xdr:row>67</xdr:row>
      <xdr:rowOff>0</xdr:rowOff>
    </xdr:from>
    <xdr:ext cx="76200" cy="1981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738110" y="248412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49</xdr:row>
      <xdr:rowOff>0</xdr:rowOff>
    </xdr:from>
    <xdr:ext cx="76200" cy="1981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709535" y="150971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318135</xdr:colOff>
      <xdr:row>48</xdr:row>
      <xdr:rowOff>0</xdr:rowOff>
    </xdr:from>
    <xdr:ext cx="76200" cy="1981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738110" y="1483995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318135</xdr:colOff>
      <xdr:row>64</xdr:row>
      <xdr:rowOff>247650</xdr:rowOff>
    </xdr:from>
    <xdr:ext cx="76200" cy="1981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738110" y="244602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289560</xdr:colOff>
      <xdr:row>9</xdr:row>
      <xdr:rowOff>0</xdr:rowOff>
    </xdr:from>
    <xdr:ext cx="76200" cy="1981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814310" y="27051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0</xdr:row>
      <xdr:rowOff>0</xdr:rowOff>
    </xdr:from>
    <xdr:ext cx="76200" cy="19812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781431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0</xdr:row>
      <xdr:rowOff>0</xdr:rowOff>
    </xdr:from>
    <xdr:ext cx="76200" cy="19812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81431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54</xdr:row>
      <xdr:rowOff>0</xdr:rowOff>
    </xdr:from>
    <xdr:ext cx="76200" cy="1981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814310" y="1713547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285750</xdr:colOff>
      <xdr:row>54</xdr:row>
      <xdr:rowOff>0</xdr:rowOff>
    </xdr:from>
    <xdr:to>
      <xdr:col>9</xdr:col>
      <xdr:colOff>361950</xdr:colOff>
      <xdr:row>55</xdr:row>
      <xdr:rowOff>59373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810500" y="17135475"/>
          <a:ext cx="76200" cy="192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289560</xdr:colOff>
      <xdr:row>3</xdr:row>
      <xdr:rowOff>0</xdr:rowOff>
    </xdr:from>
    <xdr:ext cx="76200" cy="1981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814310" y="108585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297180</xdr:colOff>
      <xdr:row>4</xdr:row>
      <xdr:rowOff>0</xdr:rowOff>
    </xdr:from>
    <xdr:to>
      <xdr:col>9</xdr:col>
      <xdr:colOff>373380</xdr:colOff>
      <xdr:row>4</xdr:row>
      <xdr:rowOff>198120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298180" y="1457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289560</xdr:colOff>
      <xdr:row>0</xdr:row>
      <xdr:rowOff>0</xdr:rowOff>
    </xdr:from>
    <xdr:ext cx="76200" cy="19812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29056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285750</xdr:colOff>
      <xdr:row>4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8058150" y="1457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285750</xdr:colOff>
      <xdr:row>76</xdr:row>
      <xdr:rowOff>0</xdr:rowOff>
    </xdr:from>
    <xdr:ext cx="76200" cy="20955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534525" y="23707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285750</xdr:colOff>
      <xdr:row>76</xdr:row>
      <xdr:rowOff>0</xdr:rowOff>
    </xdr:from>
    <xdr:to>
      <xdr:col>12</xdr:col>
      <xdr:colOff>358366</xdr:colOff>
      <xdr:row>76</xdr:row>
      <xdr:rowOff>168851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9534525" y="23707725"/>
          <a:ext cx="72616" cy="168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289560</xdr:colOff>
      <xdr:row>76</xdr:row>
      <xdr:rowOff>0</xdr:rowOff>
    </xdr:from>
    <xdr:to>
      <xdr:col>10</xdr:col>
      <xdr:colOff>365760</xdr:colOff>
      <xdr:row>76</xdr:row>
      <xdr:rowOff>167640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519160" y="23707725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289560</xdr:colOff>
      <xdr:row>76</xdr:row>
      <xdr:rowOff>0</xdr:rowOff>
    </xdr:from>
    <xdr:to>
      <xdr:col>10</xdr:col>
      <xdr:colOff>365760</xdr:colOff>
      <xdr:row>76</xdr:row>
      <xdr:rowOff>167640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19160" y="23707725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289560</xdr:colOff>
      <xdr:row>76</xdr:row>
      <xdr:rowOff>0</xdr:rowOff>
    </xdr:from>
    <xdr:ext cx="76200" cy="16764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519160" y="23707725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289560</xdr:colOff>
      <xdr:row>76</xdr:row>
      <xdr:rowOff>0</xdr:rowOff>
    </xdr:from>
    <xdr:ext cx="76200" cy="16764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519160" y="23707725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0</xdr:row>
      <xdr:rowOff>0</xdr:rowOff>
    </xdr:from>
    <xdr:ext cx="76200" cy="19812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06196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289560</xdr:colOff>
      <xdr:row>76</xdr:row>
      <xdr:rowOff>0</xdr:rowOff>
    </xdr:from>
    <xdr:to>
      <xdr:col>12</xdr:col>
      <xdr:colOff>373380</xdr:colOff>
      <xdr:row>77</xdr:row>
      <xdr:rowOff>51954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9538335" y="23707725"/>
          <a:ext cx="83820" cy="28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312420</xdr:colOff>
      <xdr:row>76</xdr:row>
      <xdr:rowOff>0</xdr:rowOff>
    </xdr:from>
    <xdr:to>
      <xdr:col>12</xdr:col>
      <xdr:colOff>388620</xdr:colOff>
      <xdr:row>76</xdr:row>
      <xdr:rowOff>204354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9561195" y="23707725"/>
          <a:ext cx="76200" cy="20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289560</xdr:colOff>
      <xdr:row>76</xdr:row>
      <xdr:rowOff>0</xdr:rowOff>
    </xdr:from>
    <xdr:to>
      <xdr:col>12</xdr:col>
      <xdr:colOff>373380</xdr:colOff>
      <xdr:row>77</xdr:row>
      <xdr:rowOff>51954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538335" y="23707725"/>
          <a:ext cx="83820" cy="28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289560</xdr:colOff>
      <xdr:row>76</xdr:row>
      <xdr:rowOff>0</xdr:rowOff>
    </xdr:from>
    <xdr:to>
      <xdr:col>12</xdr:col>
      <xdr:colOff>373380</xdr:colOff>
      <xdr:row>77</xdr:row>
      <xdr:rowOff>51955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9538335" y="23707725"/>
          <a:ext cx="83820" cy="28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289560</xdr:colOff>
      <xdr:row>76</xdr:row>
      <xdr:rowOff>0</xdr:rowOff>
    </xdr:from>
    <xdr:to>
      <xdr:col>12</xdr:col>
      <xdr:colOff>373380</xdr:colOff>
      <xdr:row>79</xdr:row>
      <xdr:rowOff>60267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9538335" y="23707725"/>
          <a:ext cx="83820" cy="384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36</xdr:row>
      <xdr:rowOff>0</xdr:rowOff>
    </xdr:from>
    <xdr:to>
      <xdr:col>12</xdr:col>
      <xdr:colOff>361950</xdr:colOff>
      <xdr:row>36</xdr:row>
      <xdr:rowOff>175260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9534525" y="113252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244186</xdr:colOff>
      <xdr:row>34</xdr:row>
      <xdr:rowOff>60613</xdr:rowOff>
    </xdr:from>
    <xdr:to>
      <xdr:col>12</xdr:col>
      <xdr:colOff>294409</xdr:colOff>
      <xdr:row>34</xdr:row>
      <xdr:rowOff>142528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9492961" y="10823863"/>
          <a:ext cx="50223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38</xdr:row>
      <xdr:rowOff>0</xdr:rowOff>
    </xdr:from>
    <xdr:to>
      <xdr:col>12</xdr:col>
      <xdr:colOff>361950</xdr:colOff>
      <xdr:row>38</xdr:row>
      <xdr:rowOff>259080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9534525" y="11972925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41</xdr:row>
      <xdr:rowOff>0</xdr:rowOff>
    </xdr:from>
    <xdr:to>
      <xdr:col>12</xdr:col>
      <xdr:colOff>361950</xdr:colOff>
      <xdr:row>41</xdr:row>
      <xdr:rowOff>175260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9534525" y="1294447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266700</xdr:colOff>
      <xdr:row>44</xdr:row>
      <xdr:rowOff>66675</xdr:rowOff>
    </xdr:from>
    <xdr:to>
      <xdr:col>12</xdr:col>
      <xdr:colOff>342900</xdr:colOff>
      <xdr:row>44</xdr:row>
      <xdr:rowOff>278447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9515475" y="13868400"/>
          <a:ext cx="76200" cy="21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38</xdr:row>
      <xdr:rowOff>0</xdr:rowOff>
    </xdr:from>
    <xdr:to>
      <xdr:col>12</xdr:col>
      <xdr:colOff>361950</xdr:colOff>
      <xdr:row>38</xdr:row>
      <xdr:rowOff>259080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9534525" y="11972925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39</xdr:row>
      <xdr:rowOff>0</xdr:rowOff>
    </xdr:from>
    <xdr:to>
      <xdr:col>12</xdr:col>
      <xdr:colOff>361950</xdr:colOff>
      <xdr:row>39</xdr:row>
      <xdr:rowOff>259080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9534525" y="12296775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40</xdr:row>
      <xdr:rowOff>0</xdr:rowOff>
    </xdr:from>
    <xdr:to>
      <xdr:col>12</xdr:col>
      <xdr:colOff>361950</xdr:colOff>
      <xdr:row>40</xdr:row>
      <xdr:rowOff>175260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9534525" y="126206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41</xdr:row>
      <xdr:rowOff>0</xdr:rowOff>
    </xdr:from>
    <xdr:to>
      <xdr:col>12</xdr:col>
      <xdr:colOff>361950</xdr:colOff>
      <xdr:row>41</xdr:row>
      <xdr:rowOff>175260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9534525" y="1294447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42</xdr:row>
      <xdr:rowOff>0</xdr:rowOff>
    </xdr:from>
    <xdr:to>
      <xdr:col>12</xdr:col>
      <xdr:colOff>361950</xdr:colOff>
      <xdr:row>42</xdr:row>
      <xdr:rowOff>175260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9534525" y="132683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42</xdr:row>
      <xdr:rowOff>0</xdr:rowOff>
    </xdr:from>
    <xdr:to>
      <xdr:col>12</xdr:col>
      <xdr:colOff>361950</xdr:colOff>
      <xdr:row>42</xdr:row>
      <xdr:rowOff>175260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9534525" y="132683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37</xdr:row>
      <xdr:rowOff>0</xdr:rowOff>
    </xdr:from>
    <xdr:to>
      <xdr:col>12</xdr:col>
      <xdr:colOff>361950</xdr:colOff>
      <xdr:row>37</xdr:row>
      <xdr:rowOff>175260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9534525" y="1164907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38</xdr:row>
      <xdr:rowOff>0</xdr:rowOff>
    </xdr:from>
    <xdr:to>
      <xdr:col>12</xdr:col>
      <xdr:colOff>361950</xdr:colOff>
      <xdr:row>38</xdr:row>
      <xdr:rowOff>259080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9534525" y="11972925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39</xdr:row>
      <xdr:rowOff>0</xdr:rowOff>
    </xdr:from>
    <xdr:to>
      <xdr:col>12</xdr:col>
      <xdr:colOff>361950</xdr:colOff>
      <xdr:row>39</xdr:row>
      <xdr:rowOff>259080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9534525" y="12296775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40</xdr:row>
      <xdr:rowOff>0</xdr:rowOff>
    </xdr:from>
    <xdr:to>
      <xdr:col>12</xdr:col>
      <xdr:colOff>361950</xdr:colOff>
      <xdr:row>40</xdr:row>
      <xdr:rowOff>175260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9534525" y="126206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41</xdr:row>
      <xdr:rowOff>0</xdr:rowOff>
    </xdr:from>
    <xdr:to>
      <xdr:col>12</xdr:col>
      <xdr:colOff>361950</xdr:colOff>
      <xdr:row>41</xdr:row>
      <xdr:rowOff>175260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9534525" y="1294447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42</xdr:row>
      <xdr:rowOff>0</xdr:rowOff>
    </xdr:from>
    <xdr:to>
      <xdr:col>12</xdr:col>
      <xdr:colOff>361950</xdr:colOff>
      <xdr:row>42</xdr:row>
      <xdr:rowOff>175260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9534525" y="132683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37</xdr:row>
      <xdr:rowOff>0</xdr:rowOff>
    </xdr:from>
    <xdr:to>
      <xdr:col>12</xdr:col>
      <xdr:colOff>361950</xdr:colOff>
      <xdr:row>37</xdr:row>
      <xdr:rowOff>175260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9534525" y="1164907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38</xdr:row>
      <xdr:rowOff>0</xdr:rowOff>
    </xdr:from>
    <xdr:to>
      <xdr:col>12</xdr:col>
      <xdr:colOff>361950</xdr:colOff>
      <xdr:row>38</xdr:row>
      <xdr:rowOff>259080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9534525" y="11972925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39</xdr:row>
      <xdr:rowOff>0</xdr:rowOff>
    </xdr:from>
    <xdr:to>
      <xdr:col>12</xdr:col>
      <xdr:colOff>361950</xdr:colOff>
      <xdr:row>39</xdr:row>
      <xdr:rowOff>259080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9534525" y="12296775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40</xdr:row>
      <xdr:rowOff>0</xdr:rowOff>
    </xdr:from>
    <xdr:to>
      <xdr:col>12</xdr:col>
      <xdr:colOff>361950</xdr:colOff>
      <xdr:row>40</xdr:row>
      <xdr:rowOff>175260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9534525" y="126206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41</xdr:row>
      <xdr:rowOff>0</xdr:rowOff>
    </xdr:from>
    <xdr:to>
      <xdr:col>12</xdr:col>
      <xdr:colOff>361950</xdr:colOff>
      <xdr:row>41</xdr:row>
      <xdr:rowOff>175260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9534525" y="1294447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42</xdr:row>
      <xdr:rowOff>0</xdr:rowOff>
    </xdr:from>
    <xdr:to>
      <xdr:col>12</xdr:col>
      <xdr:colOff>361950</xdr:colOff>
      <xdr:row>42</xdr:row>
      <xdr:rowOff>175260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9534525" y="132683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37</xdr:row>
      <xdr:rowOff>0</xdr:rowOff>
    </xdr:from>
    <xdr:to>
      <xdr:col>12</xdr:col>
      <xdr:colOff>361950</xdr:colOff>
      <xdr:row>37</xdr:row>
      <xdr:rowOff>175260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9534525" y="1164907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38</xdr:row>
      <xdr:rowOff>0</xdr:rowOff>
    </xdr:from>
    <xdr:to>
      <xdr:col>12</xdr:col>
      <xdr:colOff>361950</xdr:colOff>
      <xdr:row>38</xdr:row>
      <xdr:rowOff>259080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9534525" y="11972925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39</xdr:row>
      <xdr:rowOff>0</xdr:rowOff>
    </xdr:from>
    <xdr:to>
      <xdr:col>12</xdr:col>
      <xdr:colOff>361950</xdr:colOff>
      <xdr:row>39</xdr:row>
      <xdr:rowOff>259080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9534525" y="12296775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40</xdr:row>
      <xdr:rowOff>0</xdr:rowOff>
    </xdr:from>
    <xdr:to>
      <xdr:col>12</xdr:col>
      <xdr:colOff>361950</xdr:colOff>
      <xdr:row>40</xdr:row>
      <xdr:rowOff>175260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9534525" y="126206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41</xdr:row>
      <xdr:rowOff>0</xdr:rowOff>
    </xdr:from>
    <xdr:to>
      <xdr:col>12</xdr:col>
      <xdr:colOff>361950</xdr:colOff>
      <xdr:row>41</xdr:row>
      <xdr:rowOff>175260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9534525" y="1294447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42</xdr:row>
      <xdr:rowOff>0</xdr:rowOff>
    </xdr:from>
    <xdr:to>
      <xdr:col>12</xdr:col>
      <xdr:colOff>361950</xdr:colOff>
      <xdr:row>42</xdr:row>
      <xdr:rowOff>175260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9534525" y="13268325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47625</xdr:colOff>
          <xdr:row>51</xdr:row>
          <xdr:rowOff>0</xdr:rowOff>
        </xdr:from>
        <xdr:to>
          <xdr:col>26</xdr:col>
          <xdr:colOff>476250</xdr:colOff>
          <xdr:row>51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xmlns="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47625</xdr:colOff>
          <xdr:row>51</xdr:row>
          <xdr:rowOff>0</xdr:rowOff>
        </xdr:from>
        <xdr:to>
          <xdr:col>26</xdr:col>
          <xdr:colOff>476250</xdr:colOff>
          <xdr:row>51</xdr:row>
          <xdr:rowOff>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xmlns="" id="{00000000-0008-0000-06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289560</xdr:colOff>
      <xdr:row>1</xdr:row>
      <xdr:rowOff>0</xdr:rowOff>
    </xdr:from>
    <xdr:ext cx="76200" cy="19812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29056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1"/>
  </sheetPr>
  <dimension ref="A1:Q156"/>
  <sheetViews>
    <sheetView view="pageBreakPreview" topLeftCell="A78" zoomScale="110" zoomScaleNormal="100" zoomScaleSheetLayoutView="110" workbookViewId="0">
      <selection activeCell="P94" sqref="P94:Q95"/>
    </sheetView>
  </sheetViews>
  <sheetFormatPr defaultColWidth="9.140625" defaultRowHeight="15"/>
  <cols>
    <col min="1" max="1" width="38.28515625" style="1" customWidth="1"/>
    <col min="2" max="2" width="11.140625" style="1" customWidth="1"/>
    <col min="3" max="3" width="4.5703125" style="1" customWidth="1"/>
    <col min="4" max="4" width="15.85546875" style="1" customWidth="1"/>
    <col min="5" max="5" width="16.5703125" style="1" customWidth="1"/>
    <col min="6" max="6" width="7.7109375" style="1" customWidth="1"/>
    <col min="7" max="7" width="6.140625" style="1" customWidth="1"/>
    <col min="8" max="9" width="6.28515625" style="1" customWidth="1"/>
    <col min="10" max="10" width="6.7109375" style="1" customWidth="1"/>
    <col min="11" max="11" width="4.85546875" style="1" customWidth="1"/>
    <col min="12" max="12" width="7.28515625" style="1" customWidth="1"/>
    <col min="13" max="13" width="7.85546875" style="1" customWidth="1"/>
    <col min="14" max="14" width="7.7109375" style="1" hidden="1" customWidth="1"/>
    <col min="15" max="15" width="10" style="1" customWidth="1"/>
    <col min="16" max="16384" width="9.140625" style="1"/>
  </cols>
  <sheetData>
    <row r="1" spans="1:17" s="168" customFormat="1" ht="18" customHeight="1">
      <c r="K1" s="150" t="s">
        <v>63</v>
      </c>
      <c r="M1" s="150"/>
      <c r="N1" s="150"/>
    </row>
    <row r="2" spans="1:17" s="168" customFormat="1" ht="51.75" customHeight="1">
      <c r="B2" s="56"/>
      <c r="C2" s="56"/>
      <c r="E2" s="170"/>
      <c r="F2" s="56"/>
      <c r="G2" s="56"/>
      <c r="H2" s="56"/>
      <c r="I2" s="56"/>
      <c r="J2" s="56"/>
      <c r="K2" s="568" t="s">
        <v>352</v>
      </c>
      <c r="L2" s="568"/>
      <c r="M2" s="568"/>
      <c r="N2" s="568"/>
      <c r="O2" s="568"/>
      <c r="Q2" s="151"/>
    </row>
    <row r="3" spans="1:17" s="168" customFormat="1" ht="15.75" customHeight="1">
      <c r="B3" s="56"/>
      <c r="C3" s="56"/>
      <c r="E3" s="170"/>
      <c r="F3" s="56"/>
      <c r="G3" s="56"/>
      <c r="H3" s="56"/>
      <c r="I3" s="56"/>
      <c r="J3" s="56"/>
      <c r="K3" s="56"/>
      <c r="L3" s="169"/>
      <c r="M3" s="173"/>
      <c r="N3" s="169"/>
    </row>
    <row r="4" spans="1:17" s="174" customFormat="1" ht="29.25" customHeight="1" thickBot="1">
      <c r="A4" s="587" t="s">
        <v>353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</row>
    <row r="5" spans="1:17" ht="23.45" customHeight="1" thickBot="1">
      <c r="A5" s="569" t="s">
        <v>0</v>
      </c>
      <c r="B5" s="571" t="s">
        <v>1</v>
      </c>
      <c r="C5" s="569" t="s">
        <v>2</v>
      </c>
      <c r="D5" s="236" t="s">
        <v>227</v>
      </c>
      <c r="E5" s="237" t="s">
        <v>3</v>
      </c>
      <c r="F5" s="573" t="s">
        <v>67</v>
      </c>
      <c r="G5" s="574"/>
      <c r="H5" s="574"/>
      <c r="I5" s="574"/>
      <c r="J5" s="575"/>
      <c r="K5" s="576" t="s">
        <v>4</v>
      </c>
      <c r="L5" s="594" t="s">
        <v>5</v>
      </c>
      <c r="M5" s="596" t="s">
        <v>6</v>
      </c>
      <c r="N5" s="596" t="s">
        <v>7</v>
      </c>
      <c r="O5" s="598" t="s">
        <v>8</v>
      </c>
    </row>
    <row r="6" spans="1:17" ht="29.25" customHeight="1" thickBot="1">
      <c r="A6" s="570"/>
      <c r="B6" s="572"/>
      <c r="C6" s="570"/>
      <c r="D6" s="573" t="s">
        <v>68</v>
      </c>
      <c r="E6" s="575"/>
      <c r="F6" s="58" t="s">
        <v>10</v>
      </c>
      <c r="G6" s="58" t="s">
        <v>11</v>
      </c>
      <c r="H6" s="238" t="s">
        <v>69</v>
      </c>
      <c r="I6" s="58" t="s">
        <v>12</v>
      </c>
      <c r="J6" s="58" t="s">
        <v>13</v>
      </c>
      <c r="K6" s="577"/>
      <c r="L6" s="595"/>
      <c r="M6" s="597"/>
      <c r="N6" s="597"/>
      <c r="O6" s="599"/>
    </row>
    <row r="7" spans="1:17" ht="8.25" customHeight="1">
      <c r="A7" s="2"/>
      <c r="B7" s="2"/>
      <c r="C7" s="3"/>
      <c r="D7" s="4"/>
      <c r="E7" s="3"/>
      <c r="F7" s="5"/>
      <c r="G7" s="5"/>
      <c r="H7" s="5"/>
      <c r="I7" s="5"/>
      <c r="J7" s="5"/>
      <c r="K7" s="5"/>
      <c r="L7" s="5"/>
      <c r="M7" s="5"/>
      <c r="N7" s="6"/>
      <c r="O7" s="5"/>
    </row>
    <row r="8" spans="1:17" ht="70.150000000000006" customHeight="1">
      <c r="A8" s="600" t="s">
        <v>185</v>
      </c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</row>
    <row r="9" spans="1:17" ht="34.15" customHeight="1">
      <c r="A9" s="590" t="s">
        <v>183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</row>
    <row r="10" spans="1:17" ht="26.25" customHeight="1">
      <c r="A10" s="592" t="s">
        <v>184</v>
      </c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</row>
    <row r="11" spans="1:17" ht="30" customHeight="1">
      <c r="A11" s="9"/>
      <c r="B11" s="10"/>
      <c r="C11" s="11"/>
      <c r="D11" s="12" t="s">
        <v>28</v>
      </c>
      <c r="E11" s="11"/>
      <c r="F11" s="11"/>
      <c r="G11" s="11"/>
      <c r="H11" s="11"/>
      <c r="I11" s="11"/>
      <c r="J11" s="11"/>
      <c r="K11" s="11"/>
      <c r="L11" s="11"/>
      <c r="M11" s="13"/>
      <c r="N11" s="14"/>
      <c r="O11" s="15"/>
    </row>
    <row r="12" spans="1:17" ht="45.75" customHeight="1">
      <c r="A12" s="184" t="s">
        <v>59</v>
      </c>
      <c r="B12" s="39" t="s">
        <v>161</v>
      </c>
      <c r="C12" s="39">
        <v>4</v>
      </c>
      <c r="D12" s="39" t="s">
        <v>248</v>
      </c>
      <c r="E12" s="39" t="s">
        <v>230</v>
      </c>
      <c r="F12" s="39">
        <v>80</v>
      </c>
      <c r="G12" s="39">
        <v>5</v>
      </c>
      <c r="H12" s="39">
        <v>8</v>
      </c>
      <c r="I12" s="39"/>
      <c r="J12" s="39">
        <v>93</v>
      </c>
      <c r="K12" s="39" t="s">
        <v>15</v>
      </c>
      <c r="L12" s="39">
        <v>3401280</v>
      </c>
      <c r="M12" s="40">
        <v>372</v>
      </c>
      <c r="N12" s="41"/>
      <c r="O12" s="160"/>
    </row>
    <row r="13" spans="1:17" ht="45.75" customHeight="1">
      <c r="A13" s="184" t="s">
        <v>58</v>
      </c>
      <c r="B13" s="39" t="s">
        <v>159</v>
      </c>
      <c r="C13" s="39">
        <v>4</v>
      </c>
      <c r="D13" s="39" t="s">
        <v>248</v>
      </c>
      <c r="E13" s="39" t="s">
        <v>230</v>
      </c>
      <c r="F13" s="39">
        <v>80</v>
      </c>
      <c r="G13" s="39">
        <v>5</v>
      </c>
      <c r="H13" s="39">
        <v>8</v>
      </c>
      <c r="I13" s="39"/>
      <c r="J13" s="39">
        <v>93</v>
      </c>
      <c r="K13" s="39" t="s">
        <v>15</v>
      </c>
      <c r="L13" s="39">
        <v>3401280</v>
      </c>
      <c r="M13" s="40">
        <v>372</v>
      </c>
      <c r="N13" s="41"/>
      <c r="O13" s="160"/>
    </row>
    <row r="14" spans="1:17" ht="57" customHeight="1">
      <c r="A14" s="184" t="s">
        <v>231</v>
      </c>
      <c r="B14" s="39" t="s">
        <v>145</v>
      </c>
      <c r="C14" s="39">
        <v>4</v>
      </c>
      <c r="D14" s="39" t="s">
        <v>232</v>
      </c>
      <c r="E14" s="39" t="s">
        <v>230</v>
      </c>
      <c r="F14" s="39">
        <v>80</v>
      </c>
      <c r="G14" s="39">
        <v>5</v>
      </c>
      <c r="H14" s="39">
        <v>8</v>
      </c>
      <c r="I14" s="39"/>
      <c r="J14" s="39">
        <v>93</v>
      </c>
      <c r="K14" s="39" t="s">
        <v>15</v>
      </c>
      <c r="L14" s="39">
        <v>3401280</v>
      </c>
      <c r="M14" s="40">
        <v>372</v>
      </c>
      <c r="N14" s="41"/>
      <c r="O14" s="160"/>
    </row>
    <row r="15" spans="1:17" ht="19.899999999999999" customHeight="1">
      <c r="A15" s="240" t="s">
        <v>420</v>
      </c>
      <c r="B15" s="39"/>
      <c r="C15" s="39"/>
      <c r="D15" s="39"/>
      <c r="E15" s="448"/>
      <c r="F15" s="39"/>
      <c r="G15" s="39"/>
      <c r="H15" s="39"/>
      <c r="I15" s="39"/>
      <c r="J15" s="39"/>
      <c r="K15" s="39"/>
      <c r="L15" s="39"/>
      <c r="M15" s="40"/>
      <c r="N15" s="41"/>
      <c r="O15" s="160"/>
    </row>
    <row r="16" spans="1:17" ht="19.149999999999999" customHeight="1">
      <c r="A16" s="184"/>
      <c r="B16" s="39"/>
      <c r="C16" s="39"/>
      <c r="D16" s="602" t="s">
        <v>123</v>
      </c>
      <c r="E16" s="602"/>
      <c r="F16" s="39"/>
      <c r="G16" s="39"/>
      <c r="H16" s="39"/>
      <c r="I16" s="39"/>
      <c r="J16" s="39"/>
      <c r="K16" s="39"/>
      <c r="L16" s="39"/>
      <c r="M16" s="40"/>
      <c r="N16" s="41"/>
      <c r="O16" s="160"/>
    </row>
    <row r="17" spans="1:15" ht="46.5" customHeight="1">
      <c r="A17" s="184" t="s">
        <v>421</v>
      </c>
      <c r="B17" s="39" t="s">
        <v>151</v>
      </c>
      <c r="C17" s="39">
        <v>4</v>
      </c>
      <c r="D17" s="39" t="s">
        <v>46</v>
      </c>
      <c r="E17" s="39" t="s">
        <v>230</v>
      </c>
      <c r="F17" s="39">
        <v>60</v>
      </c>
      <c r="G17" s="39">
        <v>6</v>
      </c>
      <c r="H17" s="39">
        <v>9</v>
      </c>
      <c r="I17" s="39"/>
      <c r="J17" s="39">
        <v>75</v>
      </c>
      <c r="K17" s="39" t="s">
        <v>15</v>
      </c>
      <c r="L17" s="39">
        <v>3401280</v>
      </c>
      <c r="M17" s="40">
        <v>300</v>
      </c>
      <c r="N17" s="41"/>
      <c r="O17" s="241"/>
    </row>
    <row r="18" spans="1:15" ht="16.5" customHeight="1">
      <c r="A18" s="242" t="s">
        <v>30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7"/>
      <c r="O18" s="162"/>
    </row>
    <row r="19" spans="1:15" ht="16.5" customHeight="1">
      <c r="A19" s="184"/>
      <c r="B19" s="39"/>
      <c r="C19" s="39"/>
      <c r="D19" s="602" t="s">
        <v>233</v>
      </c>
      <c r="E19" s="602"/>
      <c r="F19" s="39"/>
      <c r="G19" s="39"/>
      <c r="H19" s="39"/>
      <c r="I19" s="39"/>
      <c r="J19" s="39"/>
      <c r="K19" s="39"/>
      <c r="L19" s="39"/>
      <c r="M19" s="40"/>
      <c r="N19" s="41"/>
      <c r="O19" s="160"/>
    </row>
    <row r="20" spans="1:15" ht="42" customHeight="1">
      <c r="A20" s="184" t="s">
        <v>421</v>
      </c>
      <c r="B20" s="39" t="s">
        <v>151</v>
      </c>
      <c r="C20" s="39">
        <v>4</v>
      </c>
      <c r="D20" s="39" t="s">
        <v>46</v>
      </c>
      <c r="E20" s="39" t="s">
        <v>230</v>
      </c>
      <c r="F20" s="39">
        <v>60</v>
      </c>
      <c r="G20" s="39">
        <v>6</v>
      </c>
      <c r="H20" s="39">
        <v>9</v>
      </c>
      <c r="I20" s="39"/>
      <c r="J20" s="39">
        <v>75</v>
      </c>
      <c r="K20" s="39" t="s">
        <v>15</v>
      </c>
      <c r="L20" s="39">
        <v>3401280</v>
      </c>
      <c r="M20" s="40">
        <v>300</v>
      </c>
      <c r="N20" s="41"/>
      <c r="O20" s="160"/>
    </row>
    <row r="21" spans="1:15" ht="16.5" customHeight="1">
      <c r="A21" s="242" t="s">
        <v>30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7"/>
      <c r="O21" s="162"/>
    </row>
    <row r="22" spans="1:15" ht="18.600000000000001" customHeight="1">
      <c r="A22" s="129"/>
      <c r="B22" s="130"/>
      <c r="C22" s="130"/>
      <c r="D22" s="131" t="s">
        <v>42</v>
      </c>
      <c r="E22" s="130"/>
      <c r="F22" s="130"/>
      <c r="G22" s="130"/>
      <c r="H22" s="130"/>
      <c r="I22" s="130"/>
      <c r="J22" s="130"/>
      <c r="K22" s="130"/>
      <c r="L22" s="130"/>
      <c r="M22" s="132"/>
      <c r="N22" s="133"/>
      <c r="O22" s="134"/>
    </row>
    <row r="23" spans="1:15" ht="42" customHeight="1">
      <c r="A23" s="243" t="s">
        <v>422</v>
      </c>
      <c r="B23" s="42" t="s">
        <v>45</v>
      </c>
      <c r="C23" s="43">
        <v>4</v>
      </c>
      <c r="D23" s="39" t="s">
        <v>46</v>
      </c>
      <c r="E23" s="43" t="s">
        <v>230</v>
      </c>
      <c r="F23" s="43">
        <v>60</v>
      </c>
      <c r="G23" s="43">
        <v>6</v>
      </c>
      <c r="H23" s="43">
        <v>9</v>
      </c>
      <c r="I23" s="43"/>
      <c r="J23" s="43">
        <v>75</v>
      </c>
      <c r="K23" s="43" t="s">
        <v>15</v>
      </c>
      <c r="L23" s="39">
        <v>3401280</v>
      </c>
      <c r="M23" s="44">
        <v>300</v>
      </c>
      <c r="N23" s="45"/>
      <c r="O23" s="244"/>
    </row>
    <row r="24" spans="1:15" ht="17.45" customHeight="1">
      <c r="A24" s="242" t="s">
        <v>30</v>
      </c>
      <c r="B24" s="7"/>
      <c r="C24" s="249"/>
      <c r="D24" s="7"/>
      <c r="E24" s="249"/>
      <c r="F24" s="249"/>
      <c r="G24" s="249"/>
      <c r="H24" s="249"/>
      <c r="I24" s="249"/>
      <c r="J24" s="249"/>
      <c r="K24" s="249"/>
      <c r="L24" s="249"/>
      <c r="M24" s="250" t="s">
        <v>27</v>
      </c>
      <c r="N24" s="8"/>
      <c r="O24" s="165"/>
    </row>
    <row r="25" spans="1:15" ht="18.75" customHeight="1">
      <c r="A25" s="245"/>
      <c r="B25" s="135"/>
      <c r="C25" s="19"/>
      <c r="D25" s="136" t="s">
        <v>31</v>
      </c>
      <c r="E25" s="19"/>
      <c r="F25" s="19"/>
      <c r="G25" s="19"/>
      <c r="H25" s="19"/>
      <c r="I25" s="19"/>
      <c r="J25" s="19"/>
      <c r="K25" s="19"/>
      <c r="L25" s="19"/>
      <c r="M25" s="20"/>
      <c r="N25" s="137"/>
      <c r="O25" s="175"/>
    </row>
    <row r="26" spans="1:15" ht="43.5" customHeight="1">
      <c r="A26" s="184" t="s">
        <v>234</v>
      </c>
      <c r="B26" s="39" t="s">
        <v>235</v>
      </c>
      <c r="C26" s="39">
        <v>4</v>
      </c>
      <c r="D26" s="39" t="s">
        <v>22</v>
      </c>
      <c r="E26" s="39" t="s">
        <v>230</v>
      </c>
      <c r="F26" s="39">
        <v>135</v>
      </c>
      <c r="G26" s="39">
        <v>5</v>
      </c>
      <c r="H26" s="39">
        <v>14</v>
      </c>
      <c r="I26" s="39">
        <v>1</v>
      </c>
      <c r="J26" s="39">
        <v>155</v>
      </c>
      <c r="K26" s="39" t="s">
        <v>15</v>
      </c>
      <c r="L26" s="39">
        <v>3401280</v>
      </c>
      <c r="M26" s="40">
        <v>620</v>
      </c>
      <c r="N26" s="41"/>
      <c r="O26" s="160"/>
    </row>
    <row r="27" spans="1:15" ht="17.45" customHeight="1">
      <c r="A27" s="242" t="s">
        <v>30</v>
      </c>
      <c r="B27" s="7"/>
      <c r="C27" s="249"/>
      <c r="D27" s="7"/>
      <c r="E27" s="249"/>
      <c r="F27" s="249"/>
      <c r="G27" s="249"/>
      <c r="H27" s="249"/>
      <c r="I27" s="249"/>
      <c r="J27" s="249"/>
      <c r="K27" s="249"/>
      <c r="L27" s="249"/>
      <c r="M27" s="250" t="s">
        <v>27</v>
      </c>
      <c r="N27" s="8"/>
      <c r="O27" s="165"/>
    </row>
    <row r="28" spans="1:15" ht="19.899999999999999" customHeight="1">
      <c r="A28" s="245"/>
      <c r="B28" s="135"/>
      <c r="C28" s="19"/>
      <c r="D28" s="136" t="s">
        <v>32</v>
      </c>
      <c r="E28" s="19"/>
      <c r="F28" s="19"/>
      <c r="G28" s="19"/>
      <c r="H28" s="19"/>
      <c r="I28" s="19"/>
      <c r="J28" s="19"/>
      <c r="K28" s="19"/>
      <c r="L28" s="19"/>
      <c r="M28" s="20"/>
      <c r="N28" s="137"/>
      <c r="O28" s="175"/>
    </row>
    <row r="29" spans="1:15" ht="45.75" customHeight="1">
      <c r="A29" s="184" t="s">
        <v>236</v>
      </c>
      <c r="B29" s="39" t="s">
        <v>237</v>
      </c>
      <c r="C29" s="39">
        <v>4</v>
      </c>
      <c r="D29" s="39" t="s">
        <v>238</v>
      </c>
      <c r="E29" s="39" t="s">
        <v>230</v>
      </c>
      <c r="F29" s="39">
        <v>60</v>
      </c>
      <c r="G29" s="39">
        <v>5</v>
      </c>
      <c r="H29" s="39">
        <v>10</v>
      </c>
      <c r="I29" s="39"/>
      <c r="J29" s="39">
        <v>75</v>
      </c>
      <c r="K29" s="39" t="s">
        <v>15</v>
      </c>
      <c r="L29" s="39">
        <v>3401280</v>
      </c>
      <c r="M29" s="40">
        <v>300</v>
      </c>
      <c r="N29" s="41"/>
      <c r="O29" s="160"/>
    </row>
    <row r="30" spans="1:15" ht="45.75" customHeight="1">
      <c r="A30" s="184" t="s">
        <v>239</v>
      </c>
      <c r="B30" s="39" t="s">
        <v>145</v>
      </c>
      <c r="C30" s="39">
        <v>4</v>
      </c>
      <c r="D30" s="39" t="s">
        <v>238</v>
      </c>
      <c r="E30" s="39" t="s">
        <v>230</v>
      </c>
      <c r="F30" s="39">
        <v>60</v>
      </c>
      <c r="G30" s="39">
        <v>5</v>
      </c>
      <c r="H30" s="39">
        <v>10</v>
      </c>
      <c r="I30" s="39"/>
      <c r="J30" s="39">
        <v>75</v>
      </c>
      <c r="K30" s="39" t="s">
        <v>15</v>
      </c>
      <c r="L30" s="39">
        <v>3401280</v>
      </c>
      <c r="M30" s="40">
        <v>300</v>
      </c>
      <c r="N30" s="41"/>
      <c r="O30" s="160"/>
    </row>
    <row r="31" spans="1:15" ht="17.45" customHeight="1">
      <c r="A31" s="242" t="s">
        <v>29</v>
      </c>
      <c r="B31" s="7"/>
      <c r="C31" s="249"/>
      <c r="D31" s="7"/>
      <c r="E31" s="249"/>
      <c r="F31" s="249"/>
      <c r="G31" s="249"/>
      <c r="H31" s="249"/>
      <c r="I31" s="249"/>
      <c r="J31" s="249"/>
      <c r="K31" s="249"/>
      <c r="L31" s="249"/>
      <c r="M31" s="250" t="s">
        <v>27</v>
      </c>
      <c r="N31" s="8"/>
      <c r="O31" s="165"/>
    </row>
    <row r="32" spans="1:15" ht="21" customHeight="1">
      <c r="A32" s="246"/>
      <c r="B32" s="135"/>
      <c r="C32" s="19"/>
      <c r="D32" s="136" t="s">
        <v>33</v>
      </c>
      <c r="E32" s="19"/>
      <c r="F32" s="19"/>
      <c r="G32" s="19"/>
      <c r="H32" s="19"/>
      <c r="I32" s="19"/>
      <c r="J32" s="19"/>
      <c r="K32" s="19"/>
      <c r="L32" s="19"/>
      <c r="M32" s="20"/>
      <c r="N32" s="137"/>
      <c r="O32" s="175"/>
    </row>
    <row r="33" spans="1:15" ht="47.25" customHeight="1">
      <c r="A33" s="184" t="s">
        <v>59</v>
      </c>
      <c r="B33" s="39" t="s">
        <v>235</v>
      </c>
      <c r="C33" s="39">
        <v>4</v>
      </c>
      <c r="D33" s="39" t="s">
        <v>40</v>
      </c>
      <c r="E33" s="39" t="s">
        <v>230</v>
      </c>
      <c r="F33" s="39">
        <v>120</v>
      </c>
      <c r="G33" s="39">
        <v>5</v>
      </c>
      <c r="H33" s="39">
        <v>10</v>
      </c>
      <c r="I33" s="39"/>
      <c r="J33" s="39">
        <v>135</v>
      </c>
      <c r="K33" s="39" t="s">
        <v>15</v>
      </c>
      <c r="L33" s="39">
        <v>3401280</v>
      </c>
      <c r="M33" s="40">
        <v>540</v>
      </c>
      <c r="N33" s="41"/>
      <c r="O33" s="160"/>
    </row>
    <row r="34" spans="1:15" ht="47.25" customHeight="1">
      <c r="A34" s="184" t="s">
        <v>423</v>
      </c>
      <c r="B34" s="39" t="s">
        <v>240</v>
      </c>
      <c r="C34" s="39">
        <v>4</v>
      </c>
      <c r="D34" s="39" t="s">
        <v>40</v>
      </c>
      <c r="E34" s="39" t="s">
        <v>230</v>
      </c>
      <c r="F34" s="39">
        <v>120</v>
      </c>
      <c r="G34" s="39">
        <v>5</v>
      </c>
      <c r="H34" s="39">
        <v>10</v>
      </c>
      <c r="I34" s="39"/>
      <c r="J34" s="39">
        <v>135</v>
      </c>
      <c r="K34" s="39" t="s">
        <v>15</v>
      </c>
      <c r="L34" s="39">
        <v>3401280</v>
      </c>
      <c r="M34" s="40">
        <v>540</v>
      </c>
      <c r="N34" s="41"/>
      <c r="O34" s="160"/>
    </row>
    <row r="35" spans="1:15" ht="17.45" customHeight="1">
      <c r="A35" s="242" t="s">
        <v>29</v>
      </c>
      <c r="B35" s="7"/>
      <c r="C35" s="249"/>
      <c r="D35" s="7"/>
      <c r="E35" s="249"/>
      <c r="F35" s="249"/>
      <c r="G35" s="249"/>
      <c r="H35" s="249"/>
      <c r="I35" s="249"/>
      <c r="J35" s="249"/>
      <c r="K35" s="249"/>
      <c r="L35" s="249"/>
      <c r="M35" s="250" t="s">
        <v>27</v>
      </c>
      <c r="N35" s="8"/>
      <c r="O35" s="165"/>
    </row>
    <row r="36" spans="1:15" ht="21" customHeight="1">
      <c r="A36" s="138"/>
      <c r="B36" s="139"/>
      <c r="C36" s="140"/>
      <c r="D36" s="141" t="s">
        <v>124</v>
      </c>
      <c r="E36" s="140"/>
      <c r="F36" s="140"/>
      <c r="G36" s="140"/>
      <c r="H36" s="140"/>
      <c r="I36" s="140"/>
      <c r="J36" s="140"/>
      <c r="K36" s="140"/>
      <c r="L36" s="140"/>
      <c r="M36" s="142"/>
      <c r="N36" s="143"/>
      <c r="O36" s="134"/>
    </row>
    <row r="37" spans="1:15" ht="45.75" customHeight="1">
      <c r="A37" s="184" t="s">
        <v>241</v>
      </c>
      <c r="B37" s="39" t="s">
        <v>89</v>
      </c>
      <c r="C37" s="39">
        <v>4</v>
      </c>
      <c r="D37" s="39" t="s">
        <v>46</v>
      </c>
      <c r="E37" s="39" t="s">
        <v>230</v>
      </c>
      <c r="F37" s="39">
        <v>80</v>
      </c>
      <c r="G37" s="39">
        <v>5</v>
      </c>
      <c r="H37" s="39">
        <v>9</v>
      </c>
      <c r="I37" s="39">
        <v>1</v>
      </c>
      <c r="J37" s="39">
        <v>95</v>
      </c>
      <c r="K37" s="39" t="s">
        <v>15</v>
      </c>
      <c r="L37" s="39">
        <v>3401280</v>
      </c>
      <c r="M37" s="40">
        <v>380</v>
      </c>
      <c r="N37" s="41"/>
      <c r="O37" s="160"/>
    </row>
    <row r="38" spans="1:15" ht="45.75" customHeight="1">
      <c r="A38" s="184" t="s">
        <v>424</v>
      </c>
      <c r="B38" s="39" t="s">
        <v>47</v>
      </c>
      <c r="C38" s="39">
        <v>4</v>
      </c>
      <c r="D38" s="39" t="s">
        <v>232</v>
      </c>
      <c r="E38" s="39" t="s">
        <v>230</v>
      </c>
      <c r="F38" s="39">
        <v>80</v>
      </c>
      <c r="G38" s="39">
        <v>5</v>
      </c>
      <c r="H38" s="39">
        <v>9</v>
      </c>
      <c r="I38" s="39">
        <v>1</v>
      </c>
      <c r="J38" s="39">
        <v>95</v>
      </c>
      <c r="K38" s="39" t="s">
        <v>15</v>
      </c>
      <c r="L38" s="39">
        <v>3401280</v>
      </c>
      <c r="M38" s="40">
        <v>380</v>
      </c>
      <c r="N38" s="41"/>
      <c r="O38" s="160"/>
    </row>
    <row r="39" spans="1:15" ht="45.75" customHeight="1">
      <c r="A39" s="184" t="s">
        <v>425</v>
      </c>
      <c r="B39" s="39" t="s">
        <v>76</v>
      </c>
      <c r="C39" s="39">
        <v>3</v>
      </c>
      <c r="D39" s="39" t="s">
        <v>248</v>
      </c>
      <c r="E39" s="39" t="s">
        <v>230</v>
      </c>
      <c r="F39" s="39">
        <v>40</v>
      </c>
      <c r="G39" s="39">
        <v>5</v>
      </c>
      <c r="H39" s="39">
        <v>8</v>
      </c>
      <c r="I39" s="39"/>
      <c r="J39" s="39">
        <v>53</v>
      </c>
      <c r="K39" s="39" t="s">
        <v>15</v>
      </c>
      <c r="L39" s="39">
        <v>3401280</v>
      </c>
      <c r="M39" s="40">
        <v>452</v>
      </c>
      <c r="N39" s="41"/>
      <c r="O39" s="435"/>
    </row>
    <row r="40" spans="1:15" ht="17.45" customHeight="1">
      <c r="A40" s="242" t="s">
        <v>141</v>
      </c>
      <c r="B40" s="7"/>
      <c r="C40" s="249"/>
      <c r="D40" s="7"/>
      <c r="E40" s="249"/>
      <c r="F40" s="249"/>
      <c r="G40" s="249"/>
      <c r="H40" s="249"/>
      <c r="I40" s="249"/>
      <c r="J40" s="249"/>
      <c r="K40" s="249"/>
      <c r="L40" s="249"/>
      <c r="M40" s="250" t="s">
        <v>27</v>
      </c>
      <c r="N40" s="8"/>
      <c r="O40" s="165"/>
    </row>
    <row r="41" spans="1:15" ht="15.75" customHeight="1">
      <c r="A41" s="176"/>
      <c r="B41" s="21"/>
      <c r="C41" s="21"/>
      <c r="D41" s="12" t="s">
        <v>34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64"/>
    </row>
    <row r="42" spans="1:15" ht="41.25" customHeight="1">
      <c r="A42" s="184" t="s">
        <v>421</v>
      </c>
      <c r="B42" s="39" t="s">
        <v>89</v>
      </c>
      <c r="C42" s="39">
        <v>3</v>
      </c>
      <c r="D42" s="39" t="s">
        <v>46</v>
      </c>
      <c r="E42" s="39" t="s">
        <v>230</v>
      </c>
      <c r="F42" s="39">
        <v>70</v>
      </c>
      <c r="G42" s="39">
        <v>10</v>
      </c>
      <c r="H42" s="39">
        <v>10</v>
      </c>
      <c r="I42" s="39"/>
      <c r="J42" s="39">
        <v>90</v>
      </c>
      <c r="K42" s="39" t="s">
        <v>15</v>
      </c>
      <c r="L42" s="39">
        <v>3401280</v>
      </c>
      <c r="M42" s="40">
        <v>270</v>
      </c>
      <c r="N42" s="41"/>
      <c r="O42" s="160"/>
    </row>
    <row r="43" spans="1:15" ht="17.45" customHeight="1">
      <c r="A43" s="242" t="s">
        <v>30</v>
      </c>
      <c r="B43" s="7"/>
      <c r="C43" s="249"/>
      <c r="D43" s="7"/>
      <c r="E43" s="249"/>
      <c r="F43" s="249"/>
      <c r="G43" s="249"/>
      <c r="H43" s="249"/>
      <c r="I43" s="249"/>
      <c r="J43" s="249"/>
      <c r="K43" s="249"/>
      <c r="L43" s="249"/>
      <c r="M43" s="250"/>
      <c r="N43" s="8"/>
      <c r="O43" s="165"/>
    </row>
    <row r="44" spans="1:15" ht="15" customHeight="1">
      <c r="A44" s="184"/>
      <c r="B44" s="39"/>
      <c r="C44" s="39"/>
      <c r="D44" s="239" t="s">
        <v>242</v>
      </c>
      <c r="E44" s="39"/>
      <c r="F44" s="39"/>
      <c r="G44" s="39"/>
      <c r="H44" s="39"/>
      <c r="I44" s="39"/>
      <c r="J44" s="39"/>
      <c r="K44" s="39"/>
      <c r="L44" s="39"/>
      <c r="M44" s="40"/>
      <c r="N44" s="41"/>
      <c r="O44" s="160"/>
    </row>
    <row r="45" spans="1:15" ht="45.75" customHeight="1">
      <c r="A45" s="184" t="s">
        <v>421</v>
      </c>
      <c r="B45" s="39" t="s">
        <v>151</v>
      </c>
      <c r="C45" s="39">
        <v>4</v>
      </c>
      <c r="D45" s="39" t="s">
        <v>46</v>
      </c>
      <c r="E45" s="39" t="s">
        <v>230</v>
      </c>
      <c r="F45" s="39">
        <v>100</v>
      </c>
      <c r="G45" s="39">
        <v>10</v>
      </c>
      <c r="H45" s="39">
        <v>9</v>
      </c>
      <c r="I45" s="39">
        <v>1</v>
      </c>
      <c r="J45" s="39">
        <v>120</v>
      </c>
      <c r="K45" s="39" t="s">
        <v>15</v>
      </c>
      <c r="L45" s="39">
        <v>3401280</v>
      </c>
      <c r="M45" s="40">
        <v>480</v>
      </c>
      <c r="N45" s="41"/>
      <c r="O45" s="160"/>
    </row>
    <row r="46" spans="1:15" ht="17.45" customHeight="1">
      <c r="A46" s="242" t="s">
        <v>30</v>
      </c>
      <c r="B46" s="7"/>
      <c r="C46" s="249"/>
      <c r="D46" s="7"/>
      <c r="E46" s="249"/>
      <c r="F46" s="249"/>
      <c r="G46" s="249"/>
      <c r="H46" s="249"/>
      <c r="I46" s="249"/>
      <c r="J46" s="249"/>
      <c r="K46" s="249"/>
      <c r="L46" s="249"/>
      <c r="M46" s="250"/>
      <c r="N46" s="8"/>
      <c r="O46" s="165"/>
    </row>
    <row r="47" spans="1:15" ht="18" customHeight="1">
      <c r="A47" s="184"/>
      <c r="B47" s="39"/>
      <c r="C47" s="39"/>
      <c r="D47" s="239" t="s">
        <v>243</v>
      </c>
      <c r="E47" s="39"/>
      <c r="F47" s="39"/>
      <c r="G47" s="39"/>
      <c r="H47" s="39"/>
      <c r="I47" s="39"/>
      <c r="J47" s="39"/>
      <c r="K47" s="39"/>
      <c r="L47" s="39"/>
      <c r="M47" s="40"/>
      <c r="N47" s="41"/>
      <c r="O47" s="160"/>
    </row>
    <row r="48" spans="1:15" ht="42.75" customHeight="1">
      <c r="A48" s="184" t="s">
        <v>426</v>
      </c>
      <c r="B48" s="39" t="s">
        <v>162</v>
      </c>
      <c r="C48" s="39">
        <v>4</v>
      </c>
      <c r="D48" s="39" t="s">
        <v>46</v>
      </c>
      <c r="E48" s="39" t="s">
        <v>230</v>
      </c>
      <c r="F48" s="39">
        <v>100</v>
      </c>
      <c r="G48" s="39">
        <v>10</v>
      </c>
      <c r="H48" s="39">
        <v>9</v>
      </c>
      <c r="I48" s="39">
        <v>1</v>
      </c>
      <c r="J48" s="39">
        <v>120</v>
      </c>
      <c r="K48" s="39" t="s">
        <v>19</v>
      </c>
      <c r="L48" s="39">
        <v>3401280</v>
      </c>
      <c r="M48" s="40">
        <v>480</v>
      </c>
      <c r="N48" s="41"/>
      <c r="O48" s="160"/>
    </row>
    <row r="49" spans="1:15" ht="16.899999999999999" customHeight="1">
      <c r="A49" s="240" t="s">
        <v>30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40"/>
      <c r="N49" s="41"/>
      <c r="O49" s="160"/>
    </row>
    <row r="50" spans="1:15" ht="17.45" customHeight="1">
      <c r="A50" s="609" t="s">
        <v>244</v>
      </c>
      <c r="B50" s="610"/>
      <c r="C50" s="610"/>
      <c r="D50" s="7"/>
      <c r="E50" s="249"/>
      <c r="F50" s="249"/>
      <c r="G50" s="249"/>
      <c r="H50" s="249"/>
      <c r="I50" s="249"/>
      <c r="J50" s="249"/>
      <c r="K50" s="249"/>
      <c r="L50" s="249"/>
      <c r="M50" s="250" t="s">
        <v>27</v>
      </c>
      <c r="N50" s="8"/>
      <c r="O50" s="165"/>
    </row>
    <row r="51" spans="1:15" ht="0.75" hidden="1" customHeight="1">
      <c r="A51" s="581" t="s">
        <v>245</v>
      </c>
      <c r="B51" s="582"/>
      <c r="C51" s="582"/>
      <c r="D51" s="582"/>
      <c r="E51" s="52"/>
      <c r="F51" s="53"/>
      <c r="G51" s="53"/>
      <c r="H51" s="53"/>
      <c r="I51" s="53"/>
      <c r="J51" s="53"/>
      <c r="K51" s="247"/>
      <c r="L51" s="54"/>
      <c r="M51" s="51"/>
      <c r="N51" s="248"/>
      <c r="O51" s="161"/>
    </row>
    <row r="52" spans="1:15" ht="23.45" customHeight="1">
      <c r="A52" s="603" t="s">
        <v>175</v>
      </c>
      <c r="B52" s="604"/>
      <c r="C52" s="604"/>
      <c r="D52" s="604"/>
      <c r="E52" s="604"/>
      <c r="F52" s="604"/>
      <c r="G52" s="604"/>
      <c r="H52" s="604"/>
      <c r="I52" s="604"/>
      <c r="J52" s="604"/>
      <c r="K52" s="604"/>
      <c r="L52" s="604"/>
      <c r="M52" s="604"/>
      <c r="N52" s="604"/>
      <c r="O52" s="605"/>
    </row>
    <row r="53" spans="1:15" ht="16.149999999999999" customHeight="1">
      <c r="A53" s="177"/>
      <c r="B53" s="22"/>
      <c r="C53" s="22"/>
      <c r="D53" s="136" t="s">
        <v>176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3"/>
    </row>
    <row r="54" spans="1:15" ht="43.5" customHeight="1">
      <c r="A54" s="184" t="s">
        <v>427</v>
      </c>
      <c r="B54" s="39" t="s">
        <v>47</v>
      </c>
      <c r="C54" s="39">
        <v>4</v>
      </c>
      <c r="D54" s="39" t="s">
        <v>46</v>
      </c>
      <c r="E54" s="39" t="s">
        <v>230</v>
      </c>
      <c r="F54" s="39">
        <v>60</v>
      </c>
      <c r="G54" s="39">
        <v>8</v>
      </c>
      <c r="H54" s="39">
        <v>7</v>
      </c>
      <c r="I54" s="39"/>
      <c r="J54" s="39">
        <v>75</v>
      </c>
      <c r="K54" s="39" t="s">
        <v>15</v>
      </c>
      <c r="L54" s="39">
        <v>3401280</v>
      </c>
      <c r="M54" s="40">
        <v>300</v>
      </c>
      <c r="N54" s="41"/>
      <c r="O54" s="160"/>
    </row>
    <row r="55" spans="1:15" ht="17.45" customHeight="1">
      <c r="A55" s="242" t="s">
        <v>30</v>
      </c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8" t="s">
        <v>27</v>
      </c>
      <c r="N55" s="17"/>
      <c r="O55" s="162"/>
    </row>
    <row r="56" spans="1:15" ht="17.45" customHeight="1">
      <c r="A56" s="609" t="s">
        <v>50</v>
      </c>
      <c r="B56" s="610"/>
      <c r="C56" s="610"/>
      <c r="D56" s="7"/>
      <c r="E56" s="249"/>
      <c r="F56" s="249"/>
      <c r="G56" s="249"/>
      <c r="H56" s="249"/>
      <c r="I56" s="249"/>
      <c r="J56" s="249"/>
      <c r="K56" s="249"/>
      <c r="L56" s="249"/>
      <c r="M56" s="250"/>
      <c r="N56" s="8"/>
      <c r="O56" s="165"/>
    </row>
    <row r="57" spans="1:15" ht="43.5" customHeight="1">
      <c r="A57" s="578" t="s">
        <v>177</v>
      </c>
      <c r="B57" s="579"/>
      <c r="C57" s="579"/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79"/>
      <c r="O57" s="580"/>
    </row>
    <row r="58" spans="1:15" ht="21.6" customHeight="1">
      <c r="A58" s="163"/>
      <c r="B58" s="144"/>
      <c r="C58" s="144"/>
      <c r="D58" s="12" t="s">
        <v>57</v>
      </c>
      <c r="E58" s="144"/>
      <c r="F58" s="144"/>
      <c r="G58" s="144"/>
      <c r="H58" s="144"/>
      <c r="I58" s="144"/>
      <c r="J58" s="144"/>
      <c r="K58" s="144"/>
      <c r="L58" s="144"/>
      <c r="M58" s="145"/>
      <c r="N58" s="144"/>
      <c r="O58" s="178"/>
    </row>
    <row r="59" spans="1:15" ht="41.25" customHeight="1">
      <c r="A59" s="184" t="s">
        <v>51</v>
      </c>
      <c r="B59" s="39" t="s">
        <v>89</v>
      </c>
      <c r="C59" s="39">
        <v>3</v>
      </c>
      <c r="D59" s="39" t="s">
        <v>41</v>
      </c>
      <c r="E59" s="39" t="s">
        <v>230</v>
      </c>
      <c r="F59" s="39">
        <v>250</v>
      </c>
      <c r="G59" s="39">
        <v>20</v>
      </c>
      <c r="H59" s="39">
        <v>25</v>
      </c>
      <c r="I59" s="39">
        <v>1</v>
      </c>
      <c r="J59" s="39">
        <v>296</v>
      </c>
      <c r="K59" s="39" t="s">
        <v>15</v>
      </c>
      <c r="L59" s="39">
        <v>3401280</v>
      </c>
      <c r="M59" s="40">
        <v>888</v>
      </c>
      <c r="N59" s="41"/>
      <c r="O59" s="160"/>
    </row>
    <row r="60" spans="1:15" ht="17.45" customHeight="1">
      <c r="A60" s="242" t="s">
        <v>30</v>
      </c>
      <c r="B60" s="7"/>
      <c r="C60" s="249"/>
      <c r="D60" s="7"/>
      <c r="E60" s="249"/>
      <c r="F60" s="249"/>
      <c r="G60" s="249"/>
      <c r="H60" s="249"/>
      <c r="I60" s="249"/>
      <c r="J60" s="249"/>
      <c r="K60" s="249"/>
      <c r="L60" s="249"/>
      <c r="M60" s="250"/>
      <c r="N60" s="8"/>
      <c r="O60" s="165"/>
    </row>
    <row r="61" spans="1:15" ht="21.6" customHeight="1">
      <c r="A61" s="251"/>
      <c r="B61" s="21"/>
      <c r="C61" s="21"/>
      <c r="D61" s="12" t="s">
        <v>35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164"/>
    </row>
    <row r="62" spans="1:15" ht="45" customHeight="1">
      <c r="A62" s="184" t="s">
        <v>234</v>
      </c>
      <c r="B62" s="39" t="s">
        <v>151</v>
      </c>
      <c r="C62" s="39">
        <v>3</v>
      </c>
      <c r="D62" s="39" t="s">
        <v>46</v>
      </c>
      <c r="E62" s="39" t="s">
        <v>230</v>
      </c>
      <c r="F62" s="39">
        <v>250</v>
      </c>
      <c r="G62" s="39">
        <v>20</v>
      </c>
      <c r="H62" s="39">
        <v>12</v>
      </c>
      <c r="I62" s="39"/>
      <c r="J62" s="39">
        <v>282</v>
      </c>
      <c r="K62" s="39" t="s">
        <v>19</v>
      </c>
      <c r="L62" s="39">
        <v>3401280</v>
      </c>
      <c r="M62" s="40">
        <v>846</v>
      </c>
      <c r="N62" s="41"/>
      <c r="O62" s="160"/>
    </row>
    <row r="63" spans="1:15" ht="45" customHeight="1">
      <c r="A63" s="184" t="s">
        <v>178</v>
      </c>
      <c r="B63" s="39" t="s">
        <v>47</v>
      </c>
      <c r="C63" s="39">
        <v>3</v>
      </c>
      <c r="D63" s="39" t="s">
        <v>46</v>
      </c>
      <c r="E63" s="39" t="s">
        <v>230</v>
      </c>
      <c r="F63" s="39">
        <v>250</v>
      </c>
      <c r="G63" s="39">
        <v>20</v>
      </c>
      <c r="H63" s="39">
        <v>12</v>
      </c>
      <c r="I63" s="39"/>
      <c r="J63" s="39">
        <v>282</v>
      </c>
      <c r="K63" s="39" t="s">
        <v>19</v>
      </c>
      <c r="L63" s="39">
        <v>3401280</v>
      </c>
      <c r="M63" s="40">
        <v>846</v>
      </c>
      <c r="N63" s="41"/>
      <c r="O63" s="160"/>
    </row>
    <row r="64" spans="1:15" ht="17.45" customHeight="1">
      <c r="A64" s="242" t="s">
        <v>29</v>
      </c>
      <c r="B64" s="7"/>
      <c r="C64" s="249"/>
      <c r="D64" s="7"/>
      <c r="E64" s="249"/>
      <c r="F64" s="249"/>
      <c r="G64" s="249"/>
      <c r="H64" s="249"/>
      <c r="I64" s="249"/>
      <c r="J64" s="249"/>
      <c r="K64" s="249"/>
      <c r="L64" s="249"/>
      <c r="M64" s="250"/>
      <c r="N64" s="8"/>
      <c r="O64" s="165"/>
    </row>
    <row r="65" spans="1:15" ht="21" customHeight="1">
      <c r="A65" s="147"/>
      <c r="B65" s="135"/>
      <c r="C65" s="19"/>
      <c r="D65" s="12" t="s">
        <v>36</v>
      </c>
      <c r="E65" s="19"/>
      <c r="F65" s="19"/>
      <c r="G65" s="19"/>
      <c r="H65" s="19"/>
      <c r="I65" s="19"/>
      <c r="J65" s="19"/>
      <c r="K65" s="19"/>
      <c r="L65" s="19"/>
      <c r="M65" s="20"/>
      <c r="N65" s="137"/>
      <c r="O65" s="146"/>
    </row>
    <row r="66" spans="1:15" ht="42.6" customHeight="1">
      <c r="A66" s="184" t="s">
        <v>59</v>
      </c>
      <c r="B66" s="39" t="s">
        <v>89</v>
      </c>
      <c r="C66" s="39">
        <v>4</v>
      </c>
      <c r="D66" s="39" t="s">
        <v>173</v>
      </c>
      <c r="E66" s="39" t="s">
        <v>246</v>
      </c>
      <c r="F66" s="39">
        <v>200</v>
      </c>
      <c r="G66" s="39">
        <v>30</v>
      </c>
      <c r="H66" s="39">
        <v>25</v>
      </c>
      <c r="I66" s="39">
        <v>0</v>
      </c>
      <c r="J66" s="39">
        <v>255</v>
      </c>
      <c r="K66" s="39" t="s">
        <v>15</v>
      </c>
      <c r="L66" s="39">
        <v>3401280</v>
      </c>
      <c r="M66" s="40">
        <v>1020</v>
      </c>
      <c r="N66" s="41"/>
      <c r="O66" s="160"/>
    </row>
    <row r="67" spans="1:15" ht="42.6" customHeight="1">
      <c r="A67" s="184" t="s">
        <v>229</v>
      </c>
      <c r="B67" s="39" t="s">
        <v>47</v>
      </c>
      <c r="C67" s="39">
        <v>4</v>
      </c>
      <c r="D67" s="39" t="s">
        <v>428</v>
      </c>
      <c r="E67" s="39" t="s">
        <v>246</v>
      </c>
      <c r="F67" s="39">
        <v>92</v>
      </c>
      <c r="G67" s="39">
        <v>20</v>
      </c>
      <c r="H67" s="39">
        <v>20</v>
      </c>
      <c r="I67" s="39">
        <v>0</v>
      </c>
      <c r="J67" s="39">
        <v>132</v>
      </c>
      <c r="K67" s="39" t="s">
        <v>15</v>
      </c>
      <c r="L67" s="39">
        <v>3401280</v>
      </c>
      <c r="M67" s="40">
        <v>528</v>
      </c>
      <c r="N67" s="41"/>
      <c r="O67" s="160"/>
    </row>
    <row r="68" spans="1:15" ht="43.9" customHeight="1">
      <c r="A68" s="184" t="s">
        <v>58</v>
      </c>
      <c r="B68" s="39" t="s">
        <v>47</v>
      </c>
      <c r="C68" s="39">
        <v>4</v>
      </c>
      <c r="D68" s="39" t="s">
        <v>173</v>
      </c>
      <c r="E68" s="39" t="s">
        <v>246</v>
      </c>
      <c r="F68" s="39">
        <v>95</v>
      </c>
      <c r="G68" s="39">
        <v>20</v>
      </c>
      <c r="H68" s="39">
        <v>20</v>
      </c>
      <c r="I68" s="39">
        <v>0</v>
      </c>
      <c r="J68" s="39">
        <v>135</v>
      </c>
      <c r="K68" s="39" t="s">
        <v>15</v>
      </c>
      <c r="L68" s="39">
        <v>3401280</v>
      </c>
      <c r="M68" s="40">
        <v>540</v>
      </c>
      <c r="N68" s="41"/>
      <c r="O68" s="160"/>
    </row>
    <row r="69" spans="1:15" ht="17.45" customHeight="1">
      <c r="A69" s="242" t="s">
        <v>141</v>
      </c>
      <c r="B69" s="7"/>
      <c r="C69" s="249"/>
      <c r="D69" s="7"/>
      <c r="E69" s="249"/>
      <c r="F69" s="249"/>
      <c r="G69" s="249"/>
      <c r="H69" s="249"/>
      <c r="I69" s="249"/>
      <c r="J69" s="249"/>
      <c r="K69" s="249"/>
      <c r="L69" s="249"/>
      <c r="M69" s="250"/>
      <c r="N69" s="8"/>
      <c r="O69" s="165"/>
    </row>
    <row r="70" spans="1:15" ht="22.15" customHeight="1">
      <c r="A70" s="147"/>
      <c r="B70" s="7"/>
      <c r="C70" s="19"/>
      <c r="D70" s="12" t="s">
        <v>37</v>
      </c>
      <c r="E70" s="19"/>
      <c r="F70" s="19"/>
      <c r="G70" s="19"/>
      <c r="H70" s="19"/>
      <c r="I70" s="19"/>
      <c r="J70" s="19"/>
      <c r="K70" s="19"/>
      <c r="L70" s="19"/>
      <c r="M70" s="20"/>
      <c r="N70" s="8"/>
      <c r="O70" s="165"/>
    </row>
    <row r="71" spans="1:15" ht="42.6" customHeight="1">
      <c r="A71" s="184" t="s">
        <v>180</v>
      </c>
      <c r="B71" s="39" t="s">
        <v>151</v>
      </c>
      <c r="C71" s="39">
        <v>4</v>
      </c>
      <c r="D71" s="43" t="s">
        <v>22</v>
      </c>
      <c r="E71" s="39" t="s">
        <v>246</v>
      </c>
      <c r="F71" s="39">
        <v>400</v>
      </c>
      <c r="G71" s="39"/>
      <c r="H71" s="39">
        <v>25</v>
      </c>
      <c r="I71" s="39"/>
      <c r="J71" s="39">
        <v>425</v>
      </c>
      <c r="K71" s="39" t="s">
        <v>15</v>
      </c>
      <c r="L71" s="39">
        <v>3401280</v>
      </c>
      <c r="M71" s="40">
        <v>1700</v>
      </c>
      <c r="N71" s="41"/>
      <c r="O71" s="160"/>
    </row>
    <row r="72" spans="1:15" ht="16.899999999999999" customHeight="1">
      <c r="A72" s="242" t="s">
        <v>30</v>
      </c>
      <c r="B72" s="7"/>
      <c r="C72" s="254"/>
      <c r="D72" s="255"/>
      <c r="E72" s="252"/>
      <c r="F72" s="252"/>
      <c r="G72" s="252"/>
      <c r="H72" s="252"/>
      <c r="I72" s="252"/>
      <c r="J72" s="252"/>
      <c r="K72" s="252"/>
      <c r="L72" s="252"/>
      <c r="M72" s="253"/>
      <c r="N72" s="8"/>
      <c r="O72" s="165"/>
    </row>
    <row r="73" spans="1:15" ht="19.149999999999999" customHeight="1">
      <c r="A73" s="147"/>
      <c r="B73" s="7"/>
      <c r="C73" s="24"/>
      <c r="D73" s="148" t="s">
        <v>142</v>
      </c>
      <c r="E73" s="19"/>
      <c r="F73" s="19"/>
      <c r="G73" s="19"/>
      <c r="H73" s="19"/>
      <c r="I73" s="19"/>
      <c r="J73" s="19"/>
      <c r="K73" s="19"/>
      <c r="L73" s="19"/>
      <c r="M73" s="20"/>
      <c r="N73" s="8"/>
      <c r="O73" s="165"/>
    </row>
    <row r="74" spans="1:15" ht="43.15" customHeight="1">
      <c r="A74" s="184" t="s">
        <v>247</v>
      </c>
      <c r="B74" s="39" t="s">
        <v>47</v>
      </c>
      <c r="C74" s="39">
        <v>4</v>
      </c>
      <c r="D74" s="39" t="s">
        <v>429</v>
      </c>
      <c r="E74" s="39" t="s">
        <v>246</v>
      </c>
      <c r="F74" s="39">
        <v>300</v>
      </c>
      <c r="G74" s="39">
        <v>20</v>
      </c>
      <c r="H74" s="39">
        <v>30</v>
      </c>
      <c r="I74" s="39">
        <v>15</v>
      </c>
      <c r="J74" s="39">
        <v>365</v>
      </c>
      <c r="K74" s="39" t="s">
        <v>15</v>
      </c>
      <c r="L74" s="39">
        <v>3401280</v>
      </c>
      <c r="M74" s="40">
        <v>1460</v>
      </c>
      <c r="N74" s="41"/>
      <c r="O74" s="160"/>
    </row>
    <row r="75" spans="1:15" ht="17.45" customHeight="1">
      <c r="A75" s="242" t="s">
        <v>30</v>
      </c>
      <c r="B75" s="7"/>
      <c r="C75" s="249"/>
      <c r="D75" s="7"/>
      <c r="E75" s="249"/>
      <c r="F75" s="249"/>
      <c r="G75" s="249"/>
      <c r="H75" s="249"/>
      <c r="I75" s="249"/>
      <c r="J75" s="249"/>
      <c r="K75" s="249"/>
      <c r="L75" s="249"/>
      <c r="M75" s="250"/>
      <c r="N75" s="8"/>
      <c r="O75" s="165"/>
    </row>
    <row r="76" spans="1:15" ht="19.149999999999999" customHeight="1">
      <c r="A76" s="256"/>
      <c r="B76" s="21"/>
      <c r="C76" s="21"/>
      <c r="D76" s="12" t="s">
        <v>38</v>
      </c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164"/>
    </row>
    <row r="77" spans="1:15" ht="48.75" customHeight="1">
      <c r="A77" s="184" t="s">
        <v>51</v>
      </c>
      <c r="B77" s="39" t="s">
        <v>162</v>
      </c>
      <c r="C77" s="39">
        <v>4</v>
      </c>
      <c r="D77" s="39" t="s">
        <v>40</v>
      </c>
      <c r="E77" s="39" t="s">
        <v>249</v>
      </c>
      <c r="F77" s="39">
        <v>40</v>
      </c>
      <c r="G77" s="39">
        <v>10</v>
      </c>
      <c r="H77" s="39">
        <v>20</v>
      </c>
      <c r="I77" s="39"/>
      <c r="J77" s="39">
        <v>70</v>
      </c>
      <c r="K77" s="39" t="s">
        <v>15</v>
      </c>
      <c r="L77" s="39">
        <v>3401280</v>
      </c>
      <c r="M77" s="40">
        <v>280</v>
      </c>
      <c r="N77" s="41"/>
      <c r="O77" s="160"/>
    </row>
    <row r="78" spans="1:15" ht="17.45" customHeight="1">
      <c r="A78" s="242" t="s">
        <v>30</v>
      </c>
      <c r="B78" s="7"/>
      <c r="C78" s="249"/>
      <c r="D78" s="7"/>
      <c r="E78" s="249"/>
      <c r="F78" s="249"/>
      <c r="G78" s="249"/>
      <c r="H78" s="249"/>
      <c r="I78" s="249"/>
      <c r="J78" s="249"/>
      <c r="K78" s="249"/>
      <c r="L78" s="249"/>
      <c r="M78" s="250"/>
      <c r="N78" s="8"/>
      <c r="O78" s="165"/>
    </row>
    <row r="79" spans="1:15" ht="21.6" customHeight="1">
      <c r="A79" s="256"/>
      <c r="B79" s="21"/>
      <c r="C79" s="21"/>
      <c r="D79" s="12" t="s">
        <v>250</v>
      </c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164"/>
    </row>
    <row r="80" spans="1:15" ht="29.45" customHeight="1">
      <c r="A80" s="184" t="s">
        <v>251</v>
      </c>
      <c r="B80" s="39" t="s">
        <v>179</v>
      </c>
      <c r="C80" s="39">
        <v>3</v>
      </c>
      <c r="D80" s="39" t="s">
        <v>22</v>
      </c>
      <c r="E80" s="48" t="s">
        <v>20</v>
      </c>
      <c r="F80" s="39">
        <v>110</v>
      </c>
      <c r="G80" s="39">
        <v>10</v>
      </c>
      <c r="H80" s="39">
        <v>4</v>
      </c>
      <c r="I80" s="39">
        <v>1</v>
      </c>
      <c r="J80" s="39">
        <f>SUM(F80:I80)</f>
        <v>125</v>
      </c>
      <c r="K80" s="39" t="s">
        <v>15</v>
      </c>
      <c r="L80" s="39">
        <v>3401280</v>
      </c>
      <c r="M80" s="49">
        <v>375</v>
      </c>
      <c r="N80" s="41"/>
      <c r="O80" s="160"/>
    </row>
    <row r="81" spans="1:15" ht="17.45" customHeight="1">
      <c r="A81" s="242" t="s">
        <v>30</v>
      </c>
      <c r="B81" s="7"/>
      <c r="C81" s="249"/>
      <c r="D81" s="7"/>
      <c r="E81" s="249"/>
      <c r="F81" s="249"/>
      <c r="G81" s="249"/>
      <c r="H81" s="249"/>
      <c r="I81" s="249"/>
      <c r="J81" s="249"/>
      <c r="K81" s="249"/>
      <c r="L81" s="249"/>
      <c r="M81" s="250"/>
      <c r="N81" s="8"/>
      <c r="O81" s="165"/>
    </row>
    <row r="82" spans="1:15" ht="21.6" customHeight="1">
      <c r="A82" s="256"/>
      <c r="B82" s="21"/>
      <c r="C82" s="21"/>
      <c r="D82" s="552" t="s">
        <v>252</v>
      </c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553"/>
    </row>
    <row r="83" spans="1:15" ht="39" customHeight="1">
      <c r="A83" s="184" t="s">
        <v>251</v>
      </c>
      <c r="B83" s="39" t="s">
        <v>179</v>
      </c>
      <c r="C83" s="39">
        <v>3</v>
      </c>
      <c r="D83" s="39" t="s">
        <v>22</v>
      </c>
      <c r="E83" s="48" t="s">
        <v>20</v>
      </c>
      <c r="F83" s="39">
        <v>110</v>
      </c>
      <c r="G83" s="39">
        <v>10</v>
      </c>
      <c r="H83" s="39">
        <v>4</v>
      </c>
      <c r="I83" s="39">
        <v>1</v>
      </c>
      <c r="J83" s="39">
        <v>125</v>
      </c>
      <c r="K83" s="39" t="s">
        <v>15</v>
      </c>
      <c r="L83" s="39">
        <v>3401280</v>
      </c>
      <c r="M83" s="49">
        <v>375</v>
      </c>
      <c r="N83" s="41"/>
      <c r="O83" s="440"/>
    </row>
    <row r="84" spans="1:15" ht="17.45" customHeight="1">
      <c r="A84" s="242" t="s">
        <v>30</v>
      </c>
      <c r="B84" s="7"/>
      <c r="C84" s="249"/>
      <c r="D84" s="7"/>
      <c r="E84" s="249"/>
      <c r="F84" s="249"/>
      <c r="G84" s="249"/>
      <c r="H84" s="249"/>
      <c r="I84" s="249"/>
      <c r="J84" s="249"/>
      <c r="K84" s="249"/>
      <c r="L84" s="249"/>
      <c r="M84" s="250"/>
      <c r="N84" s="8"/>
      <c r="O84" s="165"/>
    </row>
    <row r="85" spans="1:15" ht="16.899999999999999" customHeight="1">
      <c r="A85" s="581" t="s">
        <v>253</v>
      </c>
      <c r="B85" s="582"/>
      <c r="C85" s="582"/>
      <c r="D85" s="582"/>
      <c r="E85" s="52"/>
      <c r="F85" s="53"/>
      <c r="G85" s="53"/>
      <c r="H85" s="53"/>
      <c r="I85" s="53"/>
      <c r="J85" s="53"/>
      <c r="K85" s="53"/>
      <c r="L85" s="54"/>
      <c r="M85" s="51"/>
      <c r="N85" s="55"/>
      <c r="O85" s="161"/>
    </row>
    <row r="86" spans="1:15" ht="13.9" customHeight="1">
      <c r="A86" s="581" t="s">
        <v>254</v>
      </c>
      <c r="B86" s="582"/>
      <c r="C86" s="582"/>
      <c r="D86" s="582"/>
      <c r="E86" s="582"/>
      <c r="F86" s="582"/>
      <c r="G86" s="582"/>
      <c r="H86" s="582"/>
      <c r="I86" s="582"/>
      <c r="J86" s="582"/>
      <c r="K86" s="582"/>
      <c r="L86" s="582"/>
      <c r="M86" s="582"/>
      <c r="N86" s="582"/>
      <c r="O86" s="583"/>
    </row>
    <row r="87" spans="1:15" ht="47.25" customHeight="1">
      <c r="A87" s="584" t="s">
        <v>255</v>
      </c>
      <c r="B87" s="585"/>
      <c r="C87" s="585"/>
      <c r="D87" s="585"/>
      <c r="E87" s="585"/>
      <c r="F87" s="585"/>
      <c r="G87" s="585"/>
      <c r="H87" s="585"/>
      <c r="I87" s="585"/>
      <c r="J87" s="585"/>
      <c r="K87" s="585"/>
      <c r="L87" s="585"/>
      <c r="M87" s="585"/>
      <c r="N87" s="585"/>
      <c r="O87" s="586"/>
    </row>
    <row r="88" spans="1:15" ht="31.9" customHeight="1">
      <c r="A88" s="184" t="s">
        <v>172</v>
      </c>
      <c r="B88" s="39" t="s">
        <v>430</v>
      </c>
      <c r="C88" s="39">
        <v>3</v>
      </c>
      <c r="D88" s="39" t="s">
        <v>248</v>
      </c>
      <c r="E88" s="39" t="s">
        <v>14</v>
      </c>
      <c r="F88" s="39">
        <v>120</v>
      </c>
      <c r="G88" s="39">
        <v>12</v>
      </c>
      <c r="H88" s="39">
        <v>16</v>
      </c>
      <c r="I88" s="39">
        <v>2</v>
      </c>
      <c r="J88" s="39">
        <f>SUM(F88:I88)</f>
        <v>150</v>
      </c>
      <c r="K88" s="39" t="s">
        <v>15</v>
      </c>
      <c r="L88" s="39"/>
      <c r="M88" s="40">
        <f>C88*J88</f>
        <v>450</v>
      </c>
      <c r="N88" s="41"/>
      <c r="O88" s="435"/>
    </row>
    <row r="89" spans="1:15" ht="41.45" customHeight="1">
      <c r="A89" s="185" t="s">
        <v>431</v>
      </c>
      <c r="B89" s="39" t="s">
        <v>164</v>
      </c>
      <c r="C89" s="48">
        <v>5</v>
      </c>
      <c r="D89" s="39" t="s">
        <v>46</v>
      </c>
      <c r="E89" s="48" t="s">
        <v>14</v>
      </c>
      <c r="F89" s="48">
        <v>129</v>
      </c>
      <c r="G89" s="48">
        <v>15</v>
      </c>
      <c r="H89" s="48">
        <v>11</v>
      </c>
      <c r="I89" s="48">
        <v>1</v>
      </c>
      <c r="J89" s="48">
        <f t="shared" ref="J89:J109" si="0">SUM(F89:I89)</f>
        <v>156</v>
      </c>
      <c r="K89" s="48" t="s">
        <v>15</v>
      </c>
      <c r="L89" s="39"/>
      <c r="M89" s="49">
        <f t="shared" ref="M89:M96" si="1">C89*J89</f>
        <v>780</v>
      </c>
      <c r="N89" s="50"/>
      <c r="O89" s="436"/>
    </row>
    <row r="90" spans="1:15" ht="29.45" customHeight="1">
      <c r="A90" s="184" t="s">
        <v>432</v>
      </c>
      <c r="B90" s="39" t="s">
        <v>430</v>
      </c>
      <c r="C90" s="39">
        <v>5</v>
      </c>
      <c r="D90" s="39" t="s">
        <v>248</v>
      </c>
      <c r="E90" s="39" t="s">
        <v>14</v>
      </c>
      <c r="F90" s="39">
        <v>200</v>
      </c>
      <c r="G90" s="39">
        <v>20</v>
      </c>
      <c r="H90" s="39">
        <v>17</v>
      </c>
      <c r="I90" s="39"/>
      <c r="J90" s="39">
        <f t="shared" si="0"/>
        <v>237</v>
      </c>
      <c r="K90" s="39" t="s">
        <v>15</v>
      </c>
      <c r="L90" s="39"/>
      <c r="M90" s="40">
        <f t="shared" si="1"/>
        <v>1185</v>
      </c>
      <c r="N90" s="41"/>
      <c r="O90" s="435"/>
    </row>
    <row r="91" spans="1:15" ht="29.45" customHeight="1">
      <c r="A91" s="184" t="s">
        <v>256</v>
      </c>
      <c r="B91" s="39" t="s">
        <v>257</v>
      </c>
      <c r="C91" s="39">
        <v>3</v>
      </c>
      <c r="D91" s="39" t="s">
        <v>46</v>
      </c>
      <c r="E91" s="39" t="s">
        <v>14</v>
      </c>
      <c r="F91" s="39">
        <v>64</v>
      </c>
      <c r="G91" s="39"/>
      <c r="H91" s="39">
        <v>17</v>
      </c>
      <c r="I91" s="39">
        <v>3</v>
      </c>
      <c r="J91" s="39">
        <f t="shared" si="0"/>
        <v>84</v>
      </c>
      <c r="K91" s="39" t="s">
        <v>15</v>
      </c>
      <c r="L91" s="39"/>
      <c r="M91" s="40">
        <f>C91*J91</f>
        <v>252</v>
      </c>
      <c r="N91" s="41"/>
      <c r="O91" s="435"/>
    </row>
    <row r="92" spans="1:15" ht="29.45" customHeight="1">
      <c r="A92" s="184" t="s">
        <v>433</v>
      </c>
      <c r="B92" s="39" t="s">
        <v>258</v>
      </c>
      <c r="C92" s="39">
        <v>5</v>
      </c>
      <c r="D92" s="39" t="s">
        <v>434</v>
      </c>
      <c r="E92" s="39" t="s">
        <v>14</v>
      </c>
      <c r="F92" s="39">
        <v>100</v>
      </c>
      <c r="G92" s="39">
        <v>15</v>
      </c>
      <c r="H92" s="39">
        <v>16</v>
      </c>
      <c r="I92" s="39">
        <v>2</v>
      </c>
      <c r="J92" s="39">
        <f t="shared" si="0"/>
        <v>133</v>
      </c>
      <c r="K92" s="39" t="s">
        <v>15</v>
      </c>
      <c r="L92" s="39"/>
      <c r="M92" s="40">
        <f t="shared" ref="M92" si="2">C92*J92</f>
        <v>665</v>
      </c>
      <c r="N92" s="41"/>
      <c r="O92" s="435"/>
    </row>
    <row r="93" spans="1:15" ht="29.45" customHeight="1">
      <c r="A93" s="184" t="s">
        <v>435</v>
      </c>
      <c r="B93" s="39" t="s">
        <v>161</v>
      </c>
      <c r="C93" s="39">
        <v>3</v>
      </c>
      <c r="D93" s="39" t="s">
        <v>46</v>
      </c>
      <c r="E93" s="39" t="s">
        <v>14</v>
      </c>
      <c r="F93" s="39">
        <v>100</v>
      </c>
      <c r="G93" s="39">
        <v>10</v>
      </c>
      <c r="H93" s="39">
        <v>15</v>
      </c>
      <c r="I93" s="39">
        <v>20</v>
      </c>
      <c r="J93" s="39">
        <f t="shared" si="0"/>
        <v>145</v>
      </c>
      <c r="K93" s="39" t="s">
        <v>15</v>
      </c>
      <c r="L93" s="39"/>
      <c r="M93" s="40">
        <f t="shared" si="1"/>
        <v>435</v>
      </c>
      <c r="N93" s="41"/>
      <c r="O93" s="435"/>
    </row>
    <row r="94" spans="1:15" ht="42.6" customHeight="1">
      <c r="A94" s="184" t="s">
        <v>436</v>
      </c>
      <c r="B94" s="180" t="s">
        <v>49</v>
      </c>
      <c r="C94" s="39">
        <v>4</v>
      </c>
      <c r="D94" s="39" t="s">
        <v>248</v>
      </c>
      <c r="E94" s="39" t="s">
        <v>17</v>
      </c>
      <c r="F94" s="39">
        <v>150</v>
      </c>
      <c r="G94" s="39">
        <v>20</v>
      </c>
      <c r="H94" s="39">
        <v>17</v>
      </c>
      <c r="I94" s="39">
        <v>7</v>
      </c>
      <c r="J94" s="39">
        <f t="shared" si="0"/>
        <v>194</v>
      </c>
      <c r="K94" s="39" t="s">
        <v>15</v>
      </c>
      <c r="L94" s="39"/>
      <c r="M94" s="40">
        <f t="shared" si="1"/>
        <v>776</v>
      </c>
      <c r="N94" s="41"/>
      <c r="O94" s="435"/>
    </row>
    <row r="95" spans="1:15" ht="44.45" customHeight="1">
      <c r="A95" s="184" t="s">
        <v>437</v>
      </c>
      <c r="B95" s="46" t="s">
        <v>89</v>
      </c>
      <c r="C95" s="39">
        <v>4</v>
      </c>
      <c r="D95" s="39" t="s">
        <v>248</v>
      </c>
      <c r="E95" s="39" t="s">
        <v>21</v>
      </c>
      <c r="F95" s="39">
        <v>150</v>
      </c>
      <c r="G95" s="39">
        <v>20</v>
      </c>
      <c r="H95" s="39">
        <v>34</v>
      </c>
      <c r="I95" s="39">
        <v>4</v>
      </c>
      <c r="J95" s="39">
        <f t="shared" si="0"/>
        <v>208</v>
      </c>
      <c r="K95" s="39" t="s">
        <v>15</v>
      </c>
      <c r="L95" s="39"/>
      <c r="M95" s="40">
        <f t="shared" si="1"/>
        <v>832</v>
      </c>
      <c r="N95" s="41"/>
      <c r="O95" s="435"/>
    </row>
    <row r="96" spans="1:15" ht="28.15" customHeight="1">
      <c r="A96" s="184" t="s">
        <v>438</v>
      </c>
      <c r="B96" s="46" t="s">
        <v>45</v>
      </c>
      <c r="C96" s="39">
        <v>4</v>
      </c>
      <c r="D96" s="39" t="s">
        <v>46</v>
      </c>
      <c r="E96" s="39" t="s">
        <v>14</v>
      </c>
      <c r="F96" s="39">
        <v>100</v>
      </c>
      <c r="G96" s="39">
        <v>20</v>
      </c>
      <c r="H96" s="39">
        <v>17</v>
      </c>
      <c r="I96" s="39">
        <v>3</v>
      </c>
      <c r="J96" s="39">
        <f t="shared" si="0"/>
        <v>140</v>
      </c>
      <c r="K96" s="39" t="s">
        <v>15</v>
      </c>
      <c r="L96" s="39"/>
      <c r="M96" s="40">
        <f t="shared" si="1"/>
        <v>560</v>
      </c>
      <c r="N96" s="41"/>
      <c r="O96" s="435"/>
    </row>
    <row r="97" spans="1:15" ht="32.450000000000003" customHeight="1">
      <c r="A97" s="185" t="s">
        <v>439</v>
      </c>
      <c r="B97" s="46" t="s">
        <v>76</v>
      </c>
      <c r="C97" s="39">
        <v>3</v>
      </c>
      <c r="D97" s="39" t="s">
        <v>248</v>
      </c>
      <c r="E97" s="39" t="s">
        <v>14</v>
      </c>
      <c r="F97" s="39">
        <v>64</v>
      </c>
      <c r="G97" s="39"/>
      <c r="H97" s="39">
        <v>17</v>
      </c>
      <c r="I97" s="39">
        <v>3</v>
      </c>
      <c r="J97" s="39">
        <f>SUM(F97:I97)</f>
        <v>84</v>
      </c>
      <c r="K97" s="39" t="s">
        <v>15</v>
      </c>
      <c r="L97" s="39"/>
      <c r="M97" s="40">
        <f>C97*J97</f>
        <v>252</v>
      </c>
      <c r="N97" s="41"/>
      <c r="O97" s="435"/>
    </row>
    <row r="98" spans="1:15" ht="46.5" customHeight="1">
      <c r="A98" s="185" t="s">
        <v>440</v>
      </c>
      <c r="B98" s="46" t="s">
        <v>44</v>
      </c>
      <c r="C98" s="39">
        <v>4</v>
      </c>
      <c r="D98" s="39" t="s">
        <v>248</v>
      </c>
      <c r="E98" s="39" t="s">
        <v>249</v>
      </c>
      <c r="F98" s="39">
        <v>80</v>
      </c>
      <c r="G98" s="39">
        <v>10</v>
      </c>
      <c r="H98" s="39">
        <v>20</v>
      </c>
      <c r="I98" s="39"/>
      <c r="J98" s="39">
        <f>SUM(F98:I98)</f>
        <v>110</v>
      </c>
      <c r="K98" s="39" t="s">
        <v>15</v>
      </c>
      <c r="L98" s="39"/>
      <c r="M98" s="40">
        <f>C98*J98</f>
        <v>440</v>
      </c>
      <c r="N98" s="41"/>
      <c r="O98" s="435"/>
    </row>
    <row r="99" spans="1:15" ht="58.15" customHeight="1">
      <c r="A99" s="185" t="s">
        <v>263</v>
      </c>
      <c r="B99" s="46" t="s">
        <v>151</v>
      </c>
      <c r="C99" s="39">
        <v>3</v>
      </c>
      <c r="D99" s="39" t="s">
        <v>248</v>
      </c>
      <c r="E99" s="48" t="s">
        <v>20</v>
      </c>
      <c r="F99" s="39">
        <v>70</v>
      </c>
      <c r="G99" s="39">
        <v>10</v>
      </c>
      <c r="H99" s="39">
        <v>4</v>
      </c>
      <c r="I99" s="39">
        <v>1</v>
      </c>
      <c r="J99" s="39">
        <f>SUM(F99:I99)</f>
        <v>85</v>
      </c>
      <c r="K99" s="39" t="s">
        <v>15</v>
      </c>
      <c r="L99" s="39"/>
      <c r="M99" s="49">
        <v>255</v>
      </c>
      <c r="N99" s="50"/>
      <c r="O99" s="436"/>
    </row>
    <row r="100" spans="1:15" ht="43.15" customHeight="1">
      <c r="A100" s="185" t="s">
        <v>441</v>
      </c>
      <c r="B100" s="46" t="s">
        <v>76</v>
      </c>
      <c r="C100" s="39">
        <v>3</v>
      </c>
      <c r="D100" s="39" t="s">
        <v>248</v>
      </c>
      <c r="E100" s="48" t="s">
        <v>20</v>
      </c>
      <c r="F100" s="39">
        <v>40</v>
      </c>
      <c r="G100" s="39">
        <v>10</v>
      </c>
      <c r="H100" s="39">
        <v>4</v>
      </c>
      <c r="I100" s="39">
        <v>1</v>
      </c>
      <c r="J100" s="39">
        <f>SUM(F100:I100)</f>
        <v>55</v>
      </c>
      <c r="K100" s="39" t="s">
        <v>15</v>
      </c>
      <c r="L100" s="39"/>
      <c r="M100" s="49">
        <v>255</v>
      </c>
      <c r="N100" s="50"/>
      <c r="O100" s="436"/>
    </row>
    <row r="101" spans="1:15" ht="39.6" customHeight="1">
      <c r="A101" s="184" t="s">
        <v>259</v>
      </c>
      <c r="B101" s="46" t="s">
        <v>45</v>
      </c>
      <c r="C101" s="39">
        <v>4</v>
      </c>
      <c r="D101" s="39" t="s">
        <v>46</v>
      </c>
      <c r="E101" s="39" t="s">
        <v>20</v>
      </c>
      <c r="F101" s="39">
        <v>80</v>
      </c>
      <c r="G101" s="39"/>
      <c r="H101" s="39">
        <v>10</v>
      </c>
      <c r="I101" s="39">
        <v>2</v>
      </c>
      <c r="J101" s="39">
        <f t="shared" si="0"/>
        <v>92</v>
      </c>
      <c r="K101" s="39" t="s">
        <v>19</v>
      </c>
      <c r="L101" s="39"/>
      <c r="M101" s="40">
        <f>C101*J101</f>
        <v>368</v>
      </c>
      <c r="N101" s="41"/>
      <c r="O101" s="435"/>
    </row>
    <row r="102" spans="1:15" ht="39.6" customHeight="1">
      <c r="A102" s="184" t="s">
        <v>260</v>
      </c>
      <c r="B102" s="46" t="s">
        <v>45</v>
      </c>
      <c r="C102" s="39">
        <v>4</v>
      </c>
      <c r="D102" s="39" t="s">
        <v>40</v>
      </c>
      <c r="E102" s="39" t="s">
        <v>20</v>
      </c>
      <c r="F102" s="39">
        <v>80</v>
      </c>
      <c r="G102" s="39"/>
      <c r="H102" s="39">
        <v>4</v>
      </c>
      <c r="I102" s="39">
        <v>3</v>
      </c>
      <c r="J102" s="39">
        <f t="shared" si="0"/>
        <v>87</v>
      </c>
      <c r="K102" s="39" t="s">
        <v>19</v>
      </c>
      <c r="L102" s="39"/>
      <c r="M102" s="40">
        <f>C102*J102</f>
        <v>348</v>
      </c>
      <c r="N102" s="41"/>
      <c r="O102" s="435"/>
    </row>
    <row r="103" spans="1:15" ht="39.6" customHeight="1">
      <c r="A103" s="185" t="s">
        <v>261</v>
      </c>
      <c r="B103" s="46" t="s">
        <v>45</v>
      </c>
      <c r="C103" s="39">
        <v>3</v>
      </c>
      <c r="D103" s="39" t="s">
        <v>46</v>
      </c>
      <c r="E103" s="48" t="s">
        <v>20</v>
      </c>
      <c r="F103" s="39">
        <v>70</v>
      </c>
      <c r="G103" s="39">
        <v>10</v>
      </c>
      <c r="H103" s="39">
        <v>4</v>
      </c>
      <c r="I103" s="39">
        <v>1</v>
      </c>
      <c r="J103" s="39">
        <f t="shared" si="0"/>
        <v>85</v>
      </c>
      <c r="K103" s="39" t="s">
        <v>15</v>
      </c>
      <c r="L103" s="39"/>
      <c r="M103" s="49">
        <v>255</v>
      </c>
      <c r="N103" s="50"/>
      <c r="O103" s="436"/>
    </row>
    <row r="104" spans="1:15" ht="39.6" customHeight="1">
      <c r="A104" s="185" t="s">
        <v>262</v>
      </c>
      <c r="B104" s="46" t="s">
        <v>45</v>
      </c>
      <c r="C104" s="39">
        <v>3</v>
      </c>
      <c r="D104" s="39" t="s">
        <v>46</v>
      </c>
      <c r="E104" s="48" t="s">
        <v>20</v>
      </c>
      <c r="F104" s="39">
        <v>70</v>
      </c>
      <c r="G104" s="39">
        <v>10</v>
      </c>
      <c r="H104" s="39">
        <v>4</v>
      </c>
      <c r="I104" s="39">
        <v>1</v>
      </c>
      <c r="J104" s="39">
        <f t="shared" si="0"/>
        <v>85</v>
      </c>
      <c r="K104" s="39" t="s">
        <v>15</v>
      </c>
      <c r="L104" s="39"/>
      <c r="M104" s="49">
        <v>255</v>
      </c>
      <c r="N104" s="50"/>
      <c r="O104" s="436"/>
    </row>
    <row r="105" spans="1:15" ht="31.9" customHeight="1">
      <c r="A105" s="185" t="s">
        <v>442</v>
      </c>
      <c r="B105" s="437" t="s">
        <v>79</v>
      </c>
      <c r="C105" s="39">
        <v>2</v>
      </c>
      <c r="D105" s="39" t="s">
        <v>443</v>
      </c>
      <c r="E105" s="48" t="s">
        <v>444</v>
      </c>
      <c r="F105" s="39">
        <v>200</v>
      </c>
      <c r="G105" s="39">
        <v>7</v>
      </c>
      <c r="H105" s="39">
        <v>4</v>
      </c>
      <c r="I105" s="39">
        <v>1</v>
      </c>
      <c r="J105" s="39">
        <f t="shared" si="0"/>
        <v>212</v>
      </c>
      <c r="K105" s="39" t="s">
        <v>15</v>
      </c>
      <c r="L105" s="39"/>
      <c r="M105" s="49">
        <v>424</v>
      </c>
      <c r="N105" s="50"/>
      <c r="O105" s="436"/>
    </row>
    <row r="106" spans="1:15" ht="42" customHeight="1">
      <c r="A106" s="185" t="s">
        <v>445</v>
      </c>
      <c r="B106" s="437" t="s">
        <v>48</v>
      </c>
      <c r="C106" s="39">
        <v>2</v>
      </c>
      <c r="D106" s="39" t="s">
        <v>446</v>
      </c>
      <c r="E106" s="48" t="s">
        <v>444</v>
      </c>
      <c r="F106" s="39">
        <v>200</v>
      </c>
      <c r="G106" s="39">
        <v>7</v>
      </c>
      <c r="H106" s="39">
        <v>4</v>
      </c>
      <c r="I106" s="39">
        <v>1</v>
      </c>
      <c r="J106" s="39">
        <f t="shared" si="0"/>
        <v>212</v>
      </c>
      <c r="K106" s="39" t="s">
        <v>15</v>
      </c>
      <c r="L106" s="39"/>
      <c r="M106" s="49">
        <v>424</v>
      </c>
      <c r="N106" s="50"/>
      <c r="O106" s="436"/>
    </row>
    <row r="107" spans="1:15" ht="44.45" customHeight="1">
      <c r="A107" s="185" t="s">
        <v>447</v>
      </c>
      <c r="B107" s="437" t="s">
        <v>151</v>
      </c>
      <c r="C107" s="39">
        <v>1</v>
      </c>
      <c r="D107" s="39" t="s">
        <v>448</v>
      </c>
      <c r="E107" s="48" t="s">
        <v>444</v>
      </c>
      <c r="F107" s="39">
        <v>200</v>
      </c>
      <c r="G107" s="39">
        <v>7</v>
      </c>
      <c r="H107" s="39">
        <v>4</v>
      </c>
      <c r="I107" s="39">
        <v>1</v>
      </c>
      <c r="J107" s="39">
        <f t="shared" si="0"/>
        <v>212</v>
      </c>
      <c r="K107" s="39" t="s">
        <v>15</v>
      </c>
      <c r="L107" s="39"/>
      <c r="M107" s="49">
        <v>212</v>
      </c>
      <c r="N107" s="50"/>
      <c r="O107" s="436"/>
    </row>
    <row r="108" spans="1:15" ht="43.15" customHeight="1">
      <c r="A108" s="185" t="s">
        <v>449</v>
      </c>
      <c r="B108" s="39" t="s">
        <v>450</v>
      </c>
      <c r="C108" s="39">
        <v>1</v>
      </c>
      <c r="D108" s="39" t="s">
        <v>448</v>
      </c>
      <c r="E108" s="48" t="s">
        <v>444</v>
      </c>
      <c r="F108" s="39">
        <v>80</v>
      </c>
      <c r="G108" s="39">
        <v>7</v>
      </c>
      <c r="H108" s="39">
        <v>4</v>
      </c>
      <c r="I108" s="39">
        <v>1</v>
      </c>
      <c r="J108" s="39">
        <f t="shared" si="0"/>
        <v>92</v>
      </c>
      <c r="K108" s="39" t="s">
        <v>15</v>
      </c>
      <c r="L108" s="39"/>
      <c r="M108" s="49">
        <v>92</v>
      </c>
      <c r="N108" s="50"/>
      <c r="O108" s="436"/>
    </row>
    <row r="109" spans="1:15" ht="40.9" customHeight="1">
      <c r="A109" s="185" t="s">
        <v>451</v>
      </c>
      <c r="B109" s="46" t="s">
        <v>452</v>
      </c>
      <c r="C109" s="39">
        <v>1</v>
      </c>
      <c r="D109" s="39" t="s">
        <v>443</v>
      </c>
      <c r="E109" s="48" t="s">
        <v>444</v>
      </c>
      <c r="F109" s="39">
        <v>80</v>
      </c>
      <c r="G109" s="39"/>
      <c r="H109" s="39">
        <v>4</v>
      </c>
      <c r="I109" s="39">
        <v>3</v>
      </c>
      <c r="J109" s="39">
        <f t="shared" si="0"/>
        <v>87</v>
      </c>
      <c r="K109" s="39" t="s">
        <v>19</v>
      </c>
      <c r="L109" s="39"/>
      <c r="M109" s="40">
        <f>C109*J109</f>
        <v>87</v>
      </c>
      <c r="N109" s="41"/>
      <c r="O109" s="435"/>
    </row>
    <row r="110" spans="1:15" ht="16.5" customHeight="1">
      <c r="A110" s="257" t="s">
        <v>453</v>
      </c>
      <c r="B110" s="258"/>
      <c r="C110" s="259"/>
      <c r="D110" s="260"/>
      <c r="E110" s="258"/>
      <c r="F110" s="261"/>
      <c r="G110" s="261"/>
      <c r="H110" s="261"/>
      <c r="I110" s="261"/>
      <c r="J110" s="261"/>
      <c r="K110" s="261"/>
      <c r="L110" s="261"/>
      <c r="M110" s="51"/>
      <c r="N110" s="261"/>
      <c r="O110" s="262"/>
    </row>
    <row r="111" spans="1:15" s="268" customFormat="1" ht="42.75" customHeight="1">
      <c r="A111" s="606" t="s">
        <v>264</v>
      </c>
      <c r="B111" s="607"/>
      <c r="C111" s="607"/>
      <c r="D111" s="607"/>
      <c r="E111" s="607"/>
      <c r="F111" s="607"/>
      <c r="G111" s="607"/>
      <c r="H111" s="607"/>
      <c r="I111" s="607"/>
      <c r="J111" s="607"/>
      <c r="K111" s="607"/>
      <c r="L111" s="607"/>
      <c r="M111" s="607"/>
      <c r="N111" s="607"/>
      <c r="O111" s="608"/>
    </row>
    <row r="112" spans="1:15" ht="29.45" customHeight="1">
      <c r="A112" s="184" t="s">
        <v>454</v>
      </c>
      <c r="B112" s="39" t="s">
        <v>94</v>
      </c>
      <c r="C112" s="39">
        <v>3</v>
      </c>
      <c r="D112" s="39" t="s">
        <v>46</v>
      </c>
      <c r="E112" s="39" t="s">
        <v>23</v>
      </c>
      <c r="F112" s="39">
        <v>200</v>
      </c>
      <c r="G112" s="39"/>
      <c r="H112" s="39">
        <v>16</v>
      </c>
      <c r="I112" s="39">
        <v>4</v>
      </c>
      <c r="J112" s="39">
        <f t="shared" ref="J112:J147" si="3">SUM(F112:I112)</f>
        <v>220</v>
      </c>
      <c r="K112" s="39" t="s">
        <v>19</v>
      </c>
      <c r="L112" s="39">
        <v>3401280</v>
      </c>
      <c r="M112" s="40">
        <f t="shared" ref="M112:M147" si="4">C112*J112</f>
        <v>660</v>
      </c>
      <c r="N112" s="41"/>
      <c r="O112" s="435"/>
    </row>
    <row r="113" spans="1:15" ht="27" customHeight="1">
      <c r="A113" s="184" t="s">
        <v>455</v>
      </c>
      <c r="B113" s="39" t="s">
        <v>94</v>
      </c>
      <c r="C113" s="39">
        <v>2</v>
      </c>
      <c r="D113" s="39" t="s">
        <v>46</v>
      </c>
      <c r="E113" s="39" t="s">
        <v>23</v>
      </c>
      <c r="F113" s="39">
        <v>140</v>
      </c>
      <c r="G113" s="39"/>
      <c r="H113" s="39">
        <v>7</v>
      </c>
      <c r="I113" s="39">
        <v>3</v>
      </c>
      <c r="J113" s="39">
        <f t="shared" si="3"/>
        <v>150</v>
      </c>
      <c r="K113" s="39" t="s">
        <v>19</v>
      </c>
      <c r="L113" s="39">
        <v>3401280</v>
      </c>
      <c r="M113" s="40">
        <f t="shared" si="4"/>
        <v>300</v>
      </c>
      <c r="N113" s="41"/>
      <c r="O113" s="435"/>
    </row>
    <row r="114" spans="1:15" ht="27" customHeight="1">
      <c r="A114" s="184" t="s">
        <v>456</v>
      </c>
      <c r="B114" s="39" t="s">
        <v>94</v>
      </c>
      <c r="C114" s="39">
        <v>2</v>
      </c>
      <c r="D114" s="39" t="s">
        <v>457</v>
      </c>
      <c r="E114" s="39" t="s">
        <v>14</v>
      </c>
      <c r="F114" s="39">
        <v>100</v>
      </c>
      <c r="G114" s="39">
        <v>8</v>
      </c>
      <c r="H114" s="39">
        <v>5</v>
      </c>
      <c r="I114" s="39">
        <v>10</v>
      </c>
      <c r="J114" s="39">
        <f t="shared" si="3"/>
        <v>123</v>
      </c>
      <c r="K114" s="39">
        <v>0</v>
      </c>
      <c r="L114" s="39">
        <v>3401280</v>
      </c>
      <c r="M114" s="40">
        <f t="shared" si="4"/>
        <v>246</v>
      </c>
      <c r="N114" s="41"/>
      <c r="O114" s="435"/>
    </row>
    <row r="115" spans="1:15" ht="54" customHeight="1">
      <c r="A115" s="184" t="s">
        <v>458</v>
      </c>
      <c r="B115" s="39" t="s">
        <v>89</v>
      </c>
      <c r="C115" s="39">
        <v>3</v>
      </c>
      <c r="D115" s="39" t="s">
        <v>434</v>
      </c>
      <c r="E115" s="39" t="s">
        <v>23</v>
      </c>
      <c r="F115" s="39">
        <v>180</v>
      </c>
      <c r="G115" s="39">
        <v>20</v>
      </c>
      <c r="H115" s="39">
        <v>22</v>
      </c>
      <c r="I115" s="39">
        <v>2</v>
      </c>
      <c r="J115" s="39">
        <f t="shared" si="3"/>
        <v>224</v>
      </c>
      <c r="K115" s="39" t="s">
        <v>15</v>
      </c>
      <c r="L115" s="39">
        <v>3401280</v>
      </c>
      <c r="M115" s="40">
        <f t="shared" si="4"/>
        <v>672</v>
      </c>
      <c r="N115" s="41"/>
      <c r="O115" s="435"/>
    </row>
    <row r="116" spans="1:15" ht="28.9" customHeight="1">
      <c r="A116" s="185" t="s">
        <v>181</v>
      </c>
      <c r="B116" s="39" t="s">
        <v>89</v>
      </c>
      <c r="C116" s="39">
        <v>2</v>
      </c>
      <c r="D116" s="39" t="s">
        <v>61</v>
      </c>
      <c r="E116" s="39" t="s">
        <v>16</v>
      </c>
      <c r="F116" s="39">
        <v>93</v>
      </c>
      <c r="G116" s="39">
        <v>13</v>
      </c>
      <c r="H116" s="39">
        <v>15</v>
      </c>
      <c r="I116" s="39">
        <v>13</v>
      </c>
      <c r="J116" s="39">
        <f t="shared" si="3"/>
        <v>134</v>
      </c>
      <c r="K116" s="39" t="s">
        <v>15</v>
      </c>
      <c r="L116" s="39">
        <v>3401280</v>
      </c>
      <c r="M116" s="40">
        <f t="shared" si="4"/>
        <v>268</v>
      </c>
      <c r="N116" s="41"/>
      <c r="O116" s="435"/>
    </row>
    <row r="117" spans="1:15" ht="30" customHeight="1">
      <c r="A117" s="184" t="s">
        <v>265</v>
      </c>
      <c r="B117" s="39" t="s">
        <v>89</v>
      </c>
      <c r="C117" s="39">
        <v>3</v>
      </c>
      <c r="D117" s="39" t="s">
        <v>46</v>
      </c>
      <c r="E117" s="438" t="s">
        <v>266</v>
      </c>
      <c r="F117" s="39">
        <v>80</v>
      </c>
      <c r="G117" s="39">
        <v>10</v>
      </c>
      <c r="H117" s="438">
        <v>10</v>
      </c>
      <c r="I117" s="39">
        <v>1</v>
      </c>
      <c r="J117" s="438">
        <f t="shared" si="3"/>
        <v>101</v>
      </c>
      <c r="K117" s="179" t="s">
        <v>15</v>
      </c>
      <c r="L117" s="39">
        <v>3401280</v>
      </c>
      <c r="M117" s="439">
        <f t="shared" si="4"/>
        <v>303</v>
      </c>
      <c r="N117" s="41"/>
      <c r="O117" s="440"/>
    </row>
    <row r="118" spans="1:15" ht="30" customHeight="1">
      <c r="A118" s="441" t="s">
        <v>267</v>
      </c>
      <c r="B118" s="39" t="s">
        <v>89</v>
      </c>
      <c r="C118" s="39">
        <v>2</v>
      </c>
      <c r="D118" s="39" t="s">
        <v>46</v>
      </c>
      <c r="E118" s="39" t="s">
        <v>268</v>
      </c>
      <c r="F118" s="39">
        <v>81</v>
      </c>
      <c r="G118" s="39">
        <v>11</v>
      </c>
      <c r="H118" s="39">
        <v>11</v>
      </c>
      <c r="I118" s="39">
        <v>2</v>
      </c>
      <c r="J118" s="39">
        <f t="shared" si="3"/>
        <v>105</v>
      </c>
      <c r="K118" s="39" t="s">
        <v>15</v>
      </c>
      <c r="L118" s="39">
        <v>3401280</v>
      </c>
      <c r="M118" s="40">
        <f t="shared" si="4"/>
        <v>210</v>
      </c>
      <c r="N118" s="41"/>
      <c r="O118" s="440"/>
    </row>
    <row r="119" spans="1:15" ht="30" customHeight="1">
      <c r="A119" s="441" t="s">
        <v>269</v>
      </c>
      <c r="B119" s="39" t="s">
        <v>151</v>
      </c>
      <c r="C119" s="39">
        <v>3</v>
      </c>
      <c r="D119" s="39" t="s">
        <v>46</v>
      </c>
      <c r="E119" s="438" t="s">
        <v>266</v>
      </c>
      <c r="F119" s="39">
        <v>80</v>
      </c>
      <c r="G119" s="39">
        <v>10</v>
      </c>
      <c r="H119" s="438">
        <v>10</v>
      </c>
      <c r="I119" s="39">
        <v>1</v>
      </c>
      <c r="J119" s="438">
        <f t="shared" si="3"/>
        <v>101</v>
      </c>
      <c r="K119" s="179" t="s">
        <v>15</v>
      </c>
      <c r="L119" s="39">
        <v>3401280</v>
      </c>
      <c r="M119" s="439">
        <f t="shared" si="4"/>
        <v>303</v>
      </c>
      <c r="N119" s="41"/>
      <c r="O119" s="440"/>
    </row>
    <row r="120" spans="1:15" ht="30" customHeight="1">
      <c r="A120" s="441" t="s">
        <v>270</v>
      </c>
      <c r="B120" s="39" t="s">
        <v>151</v>
      </c>
      <c r="C120" s="39">
        <v>3</v>
      </c>
      <c r="D120" s="39" t="s">
        <v>46</v>
      </c>
      <c r="E120" s="39" t="s">
        <v>268</v>
      </c>
      <c r="F120" s="39">
        <v>40</v>
      </c>
      <c r="G120" s="39">
        <v>10</v>
      </c>
      <c r="H120" s="39">
        <v>5</v>
      </c>
      <c r="I120" s="39">
        <v>2</v>
      </c>
      <c r="J120" s="39">
        <f t="shared" si="3"/>
        <v>57</v>
      </c>
      <c r="K120" s="39" t="s">
        <v>15</v>
      </c>
      <c r="L120" s="39">
        <v>3401280</v>
      </c>
      <c r="M120" s="40">
        <f t="shared" si="4"/>
        <v>171</v>
      </c>
      <c r="N120" s="41"/>
      <c r="O120" s="440"/>
    </row>
    <row r="121" spans="1:15" ht="31.15" customHeight="1">
      <c r="A121" s="441" t="s">
        <v>271</v>
      </c>
      <c r="B121" s="39" t="s">
        <v>151</v>
      </c>
      <c r="C121" s="39">
        <v>3</v>
      </c>
      <c r="D121" s="39" t="s">
        <v>46</v>
      </c>
      <c r="E121" s="39" t="s">
        <v>20</v>
      </c>
      <c r="F121" s="39">
        <v>99</v>
      </c>
      <c r="G121" s="39">
        <v>10</v>
      </c>
      <c r="H121" s="39">
        <v>4</v>
      </c>
      <c r="I121" s="39">
        <v>2</v>
      </c>
      <c r="J121" s="39">
        <f t="shared" si="3"/>
        <v>115</v>
      </c>
      <c r="K121" s="39" t="s">
        <v>19</v>
      </c>
      <c r="L121" s="39">
        <v>3401280</v>
      </c>
      <c r="M121" s="40">
        <f t="shared" si="4"/>
        <v>345</v>
      </c>
      <c r="N121" s="41"/>
      <c r="O121" s="440"/>
    </row>
    <row r="122" spans="1:15" ht="31.15" customHeight="1">
      <c r="A122" s="441" t="s">
        <v>272</v>
      </c>
      <c r="B122" s="39" t="s">
        <v>151</v>
      </c>
      <c r="C122" s="39">
        <v>3</v>
      </c>
      <c r="D122" s="39" t="s">
        <v>46</v>
      </c>
      <c r="E122" s="39" t="s">
        <v>20</v>
      </c>
      <c r="F122" s="39">
        <v>100</v>
      </c>
      <c r="G122" s="39">
        <v>10</v>
      </c>
      <c r="H122" s="39">
        <v>6</v>
      </c>
      <c r="I122" s="39">
        <v>2</v>
      </c>
      <c r="J122" s="39">
        <f t="shared" si="3"/>
        <v>118</v>
      </c>
      <c r="K122" s="39" t="s">
        <v>15</v>
      </c>
      <c r="L122" s="39">
        <v>3401280</v>
      </c>
      <c r="M122" s="40">
        <f t="shared" si="4"/>
        <v>354</v>
      </c>
      <c r="N122" s="41"/>
      <c r="O122" s="440"/>
    </row>
    <row r="123" spans="1:15" ht="30" customHeight="1">
      <c r="A123" s="441" t="s">
        <v>273</v>
      </c>
      <c r="B123" s="39" t="s">
        <v>151</v>
      </c>
      <c r="C123" s="39">
        <v>3</v>
      </c>
      <c r="D123" s="39" t="s">
        <v>46</v>
      </c>
      <c r="E123" s="39" t="s">
        <v>20</v>
      </c>
      <c r="F123" s="39">
        <v>70</v>
      </c>
      <c r="G123" s="39">
        <v>10</v>
      </c>
      <c r="H123" s="39">
        <v>6</v>
      </c>
      <c r="I123" s="39">
        <v>2</v>
      </c>
      <c r="J123" s="39">
        <f t="shared" si="3"/>
        <v>88</v>
      </c>
      <c r="K123" s="39" t="s">
        <v>15</v>
      </c>
      <c r="L123" s="39">
        <v>3401280</v>
      </c>
      <c r="M123" s="40">
        <f t="shared" si="4"/>
        <v>264</v>
      </c>
      <c r="N123" s="41"/>
      <c r="O123" s="440"/>
    </row>
    <row r="124" spans="1:15" ht="28.9" customHeight="1">
      <c r="A124" s="441" t="s">
        <v>459</v>
      </c>
      <c r="B124" s="39" t="s">
        <v>460</v>
      </c>
      <c r="C124" s="39">
        <v>4</v>
      </c>
      <c r="D124" s="39" t="s">
        <v>46</v>
      </c>
      <c r="E124" s="39" t="s">
        <v>23</v>
      </c>
      <c r="F124" s="39">
        <v>300</v>
      </c>
      <c r="G124" s="39"/>
      <c r="H124" s="39">
        <v>197</v>
      </c>
      <c r="I124" s="39">
        <v>8</v>
      </c>
      <c r="J124" s="39">
        <f t="shared" si="3"/>
        <v>505</v>
      </c>
      <c r="K124" s="39" t="s">
        <v>19</v>
      </c>
      <c r="L124" s="39">
        <v>3401280</v>
      </c>
      <c r="M124" s="40">
        <f t="shared" si="4"/>
        <v>2020</v>
      </c>
      <c r="N124" s="41"/>
      <c r="O124" s="440"/>
    </row>
    <row r="125" spans="1:15" ht="41.45" customHeight="1">
      <c r="A125" s="442" t="s">
        <v>461</v>
      </c>
      <c r="B125" s="39" t="s">
        <v>53</v>
      </c>
      <c r="C125" s="39">
        <v>3</v>
      </c>
      <c r="D125" s="39" t="s">
        <v>46</v>
      </c>
      <c r="E125" s="39" t="s">
        <v>14</v>
      </c>
      <c r="F125" s="39">
        <v>220</v>
      </c>
      <c r="G125" s="39"/>
      <c r="H125" s="39">
        <v>20</v>
      </c>
      <c r="I125" s="39"/>
      <c r="J125" s="39">
        <f t="shared" si="3"/>
        <v>240</v>
      </c>
      <c r="K125" s="39" t="s">
        <v>15</v>
      </c>
      <c r="L125" s="39">
        <v>3401280</v>
      </c>
      <c r="M125" s="40">
        <f t="shared" si="4"/>
        <v>720</v>
      </c>
      <c r="N125" s="41"/>
      <c r="O125" s="440"/>
    </row>
    <row r="126" spans="1:15" ht="28.9" customHeight="1">
      <c r="A126" s="441" t="s">
        <v>462</v>
      </c>
      <c r="B126" s="39" t="s">
        <v>161</v>
      </c>
      <c r="C126" s="39">
        <v>3</v>
      </c>
      <c r="D126" s="39" t="s">
        <v>46</v>
      </c>
      <c r="E126" s="39" t="s">
        <v>14</v>
      </c>
      <c r="F126" s="39">
        <v>280</v>
      </c>
      <c r="G126" s="39">
        <v>10</v>
      </c>
      <c r="H126" s="39">
        <v>15</v>
      </c>
      <c r="I126" s="39">
        <v>20</v>
      </c>
      <c r="J126" s="39">
        <f t="shared" si="3"/>
        <v>325</v>
      </c>
      <c r="K126" s="39" t="s">
        <v>15</v>
      </c>
      <c r="L126" s="39">
        <v>3401280</v>
      </c>
      <c r="M126" s="40">
        <f t="shared" si="4"/>
        <v>975</v>
      </c>
      <c r="N126" s="41"/>
      <c r="O126" s="440"/>
    </row>
    <row r="127" spans="1:15" ht="42" customHeight="1">
      <c r="A127" s="441" t="s">
        <v>463</v>
      </c>
      <c r="B127" s="39" t="s">
        <v>161</v>
      </c>
      <c r="C127" s="39">
        <v>3</v>
      </c>
      <c r="D127" s="39" t="s">
        <v>46</v>
      </c>
      <c r="E127" s="39" t="s">
        <v>14</v>
      </c>
      <c r="F127" s="39">
        <v>280</v>
      </c>
      <c r="G127" s="39">
        <v>10</v>
      </c>
      <c r="H127" s="39">
        <v>15</v>
      </c>
      <c r="I127" s="39">
        <v>20</v>
      </c>
      <c r="J127" s="39">
        <f t="shared" si="3"/>
        <v>325</v>
      </c>
      <c r="K127" s="39" t="s">
        <v>15</v>
      </c>
      <c r="L127" s="39">
        <v>3401280</v>
      </c>
      <c r="M127" s="40">
        <f t="shared" si="4"/>
        <v>975</v>
      </c>
      <c r="N127" s="41"/>
      <c r="O127" s="440"/>
    </row>
    <row r="128" spans="1:15" ht="28.9" customHeight="1">
      <c r="A128" s="441" t="s">
        <v>464</v>
      </c>
      <c r="B128" s="39" t="s">
        <v>161</v>
      </c>
      <c r="C128" s="39">
        <v>3</v>
      </c>
      <c r="D128" s="39" t="s">
        <v>46</v>
      </c>
      <c r="E128" s="39" t="s">
        <v>14</v>
      </c>
      <c r="F128" s="39">
        <v>280</v>
      </c>
      <c r="G128" s="39">
        <v>10</v>
      </c>
      <c r="H128" s="39">
        <v>15</v>
      </c>
      <c r="I128" s="39">
        <v>20</v>
      </c>
      <c r="J128" s="39">
        <f t="shared" si="3"/>
        <v>325</v>
      </c>
      <c r="K128" s="39" t="s">
        <v>15</v>
      </c>
      <c r="L128" s="39">
        <v>3401280</v>
      </c>
      <c r="M128" s="40">
        <f t="shared" si="4"/>
        <v>975</v>
      </c>
      <c r="N128" s="41"/>
      <c r="O128" s="440"/>
    </row>
    <row r="129" spans="1:15" ht="28.9" customHeight="1">
      <c r="A129" s="441" t="s">
        <v>465</v>
      </c>
      <c r="B129" s="39" t="s">
        <v>161</v>
      </c>
      <c r="C129" s="39">
        <v>3</v>
      </c>
      <c r="D129" s="39" t="s">
        <v>46</v>
      </c>
      <c r="E129" s="39" t="s">
        <v>14</v>
      </c>
      <c r="F129" s="39">
        <v>259</v>
      </c>
      <c r="G129" s="39">
        <v>11</v>
      </c>
      <c r="H129" s="39">
        <v>15</v>
      </c>
      <c r="I129" s="39">
        <v>29</v>
      </c>
      <c r="J129" s="39">
        <f t="shared" si="3"/>
        <v>314</v>
      </c>
      <c r="K129" s="39" t="s">
        <v>15</v>
      </c>
      <c r="L129" s="39">
        <v>3401280</v>
      </c>
      <c r="M129" s="40">
        <f t="shared" si="4"/>
        <v>942</v>
      </c>
      <c r="N129" s="41"/>
      <c r="O129" s="440"/>
    </row>
    <row r="130" spans="1:15" ht="28.9" customHeight="1">
      <c r="A130" s="441" t="s">
        <v>466</v>
      </c>
      <c r="B130" s="39" t="s">
        <v>161</v>
      </c>
      <c r="C130" s="39">
        <v>3</v>
      </c>
      <c r="D130" s="39" t="s">
        <v>46</v>
      </c>
      <c r="E130" s="39" t="s">
        <v>14</v>
      </c>
      <c r="F130" s="39">
        <v>259</v>
      </c>
      <c r="G130" s="39">
        <v>11</v>
      </c>
      <c r="H130" s="39">
        <v>15</v>
      </c>
      <c r="I130" s="39">
        <v>29</v>
      </c>
      <c r="J130" s="39">
        <f t="shared" si="3"/>
        <v>314</v>
      </c>
      <c r="K130" s="39" t="s">
        <v>15</v>
      </c>
      <c r="L130" s="39">
        <v>3401280</v>
      </c>
      <c r="M130" s="40">
        <f t="shared" si="4"/>
        <v>942</v>
      </c>
      <c r="N130" s="41"/>
      <c r="O130" s="440"/>
    </row>
    <row r="131" spans="1:15" ht="28.9" customHeight="1">
      <c r="A131" s="441" t="s">
        <v>62</v>
      </c>
      <c r="B131" s="39" t="s">
        <v>161</v>
      </c>
      <c r="C131" s="39">
        <v>2</v>
      </c>
      <c r="D131" s="39" t="s">
        <v>46</v>
      </c>
      <c r="E131" s="39" t="s">
        <v>23</v>
      </c>
      <c r="F131" s="39">
        <v>150</v>
      </c>
      <c r="G131" s="39"/>
      <c r="H131" s="39">
        <v>7</v>
      </c>
      <c r="I131" s="39">
        <v>3</v>
      </c>
      <c r="J131" s="39">
        <f t="shared" si="3"/>
        <v>160</v>
      </c>
      <c r="K131" s="39" t="s">
        <v>15</v>
      </c>
      <c r="L131" s="39">
        <v>3401280</v>
      </c>
      <c r="M131" s="40">
        <f t="shared" si="4"/>
        <v>320</v>
      </c>
      <c r="N131" s="41"/>
      <c r="O131" s="440"/>
    </row>
    <row r="132" spans="1:15" ht="28.9" customHeight="1">
      <c r="A132" s="441" t="s">
        <v>43</v>
      </c>
      <c r="B132" s="39" t="s">
        <v>161</v>
      </c>
      <c r="C132" s="39">
        <v>3</v>
      </c>
      <c r="D132" s="39" t="s">
        <v>54</v>
      </c>
      <c r="E132" s="39" t="s">
        <v>14</v>
      </c>
      <c r="F132" s="39">
        <v>300</v>
      </c>
      <c r="G132" s="39"/>
      <c r="H132" s="39">
        <v>26</v>
      </c>
      <c r="I132" s="39">
        <v>4</v>
      </c>
      <c r="J132" s="39">
        <f t="shared" si="3"/>
        <v>330</v>
      </c>
      <c r="K132" s="39" t="s">
        <v>15</v>
      </c>
      <c r="L132" s="39">
        <v>3401280</v>
      </c>
      <c r="M132" s="40">
        <f t="shared" si="4"/>
        <v>990</v>
      </c>
      <c r="N132" s="41"/>
      <c r="O132" s="440"/>
    </row>
    <row r="133" spans="1:15" ht="42.6" customHeight="1">
      <c r="A133" s="441" t="s">
        <v>467</v>
      </c>
      <c r="B133" s="39" t="s">
        <v>161</v>
      </c>
      <c r="C133" s="39">
        <v>5</v>
      </c>
      <c r="D133" s="39" t="s">
        <v>46</v>
      </c>
      <c r="E133" s="39" t="s">
        <v>14</v>
      </c>
      <c r="F133" s="39">
        <v>260</v>
      </c>
      <c r="G133" s="39">
        <v>15</v>
      </c>
      <c r="H133" s="39">
        <v>16</v>
      </c>
      <c r="I133" s="39">
        <v>2</v>
      </c>
      <c r="J133" s="39">
        <f t="shared" si="3"/>
        <v>293</v>
      </c>
      <c r="K133" s="39" t="s">
        <v>15</v>
      </c>
      <c r="L133" s="39">
        <v>3401280</v>
      </c>
      <c r="M133" s="40">
        <f t="shared" si="4"/>
        <v>1465</v>
      </c>
      <c r="N133" s="41"/>
      <c r="O133" s="440"/>
    </row>
    <row r="134" spans="1:15" ht="29.25" customHeight="1">
      <c r="A134" s="441" t="s">
        <v>468</v>
      </c>
      <c r="B134" s="39" t="s">
        <v>162</v>
      </c>
      <c r="C134" s="39">
        <v>3</v>
      </c>
      <c r="D134" s="39" t="s">
        <v>46</v>
      </c>
      <c r="E134" s="39" t="s">
        <v>14</v>
      </c>
      <c r="F134" s="39">
        <v>259</v>
      </c>
      <c r="G134" s="39">
        <v>11</v>
      </c>
      <c r="H134" s="39">
        <v>15</v>
      </c>
      <c r="I134" s="39">
        <v>29</v>
      </c>
      <c r="J134" s="39">
        <f t="shared" si="3"/>
        <v>314</v>
      </c>
      <c r="K134" s="39" t="s">
        <v>15</v>
      </c>
      <c r="L134" s="39">
        <v>3401280</v>
      </c>
      <c r="M134" s="40">
        <f t="shared" si="4"/>
        <v>942</v>
      </c>
      <c r="N134" s="41"/>
      <c r="O134" s="440"/>
    </row>
    <row r="135" spans="1:15" ht="44.45" customHeight="1">
      <c r="A135" s="567" t="s">
        <v>55</v>
      </c>
      <c r="B135" s="39" t="s">
        <v>52</v>
      </c>
      <c r="C135" s="39">
        <v>4</v>
      </c>
      <c r="D135" s="39" t="s">
        <v>46</v>
      </c>
      <c r="E135" s="39" t="s">
        <v>18</v>
      </c>
      <c r="F135" s="39">
        <v>100</v>
      </c>
      <c r="G135" s="39">
        <v>10</v>
      </c>
      <c r="H135" s="39">
        <v>12</v>
      </c>
      <c r="I135" s="39">
        <v>1</v>
      </c>
      <c r="J135" s="39">
        <f t="shared" si="3"/>
        <v>123</v>
      </c>
      <c r="K135" s="39" t="s">
        <v>19</v>
      </c>
      <c r="L135" s="39">
        <v>3401280</v>
      </c>
      <c r="M135" s="40">
        <f t="shared" si="4"/>
        <v>492</v>
      </c>
      <c r="N135" s="41"/>
      <c r="O135" s="440"/>
    </row>
    <row r="136" spans="1:15" ht="30" customHeight="1">
      <c r="A136" s="441" t="s">
        <v>24</v>
      </c>
      <c r="B136" s="46" t="s">
        <v>47</v>
      </c>
      <c r="C136" s="39">
        <v>3</v>
      </c>
      <c r="D136" s="39" t="s">
        <v>46</v>
      </c>
      <c r="E136" s="39" t="s">
        <v>23</v>
      </c>
      <c r="F136" s="39">
        <v>200</v>
      </c>
      <c r="G136" s="39"/>
      <c r="H136" s="39">
        <v>16</v>
      </c>
      <c r="I136" s="39">
        <v>4</v>
      </c>
      <c r="J136" s="39">
        <f>SUM(F136:I136)</f>
        <v>220</v>
      </c>
      <c r="K136" s="39" t="s">
        <v>19</v>
      </c>
      <c r="L136" s="39">
        <v>3401280</v>
      </c>
      <c r="M136" s="40">
        <f>C136*J136</f>
        <v>660</v>
      </c>
      <c r="N136" s="41"/>
      <c r="O136" s="440"/>
    </row>
    <row r="137" spans="1:15" ht="30" customHeight="1">
      <c r="A137" s="442" t="s">
        <v>469</v>
      </c>
      <c r="B137" s="46" t="s">
        <v>47</v>
      </c>
      <c r="C137" s="48">
        <v>5</v>
      </c>
      <c r="D137" s="39" t="s">
        <v>46</v>
      </c>
      <c r="E137" s="48" t="s">
        <v>14</v>
      </c>
      <c r="F137" s="48">
        <v>280</v>
      </c>
      <c r="G137" s="48">
        <v>10</v>
      </c>
      <c r="H137" s="48">
        <v>17</v>
      </c>
      <c r="I137" s="48">
        <v>3</v>
      </c>
      <c r="J137" s="48">
        <f t="shared" si="3"/>
        <v>310</v>
      </c>
      <c r="K137" s="48" t="s">
        <v>15</v>
      </c>
      <c r="L137" s="39">
        <v>3401280</v>
      </c>
      <c r="M137" s="49">
        <f t="shared" si="4"/>
        <v>1550</v>
      </c>
      <c r="N137" s="50"/>
      <c r="O137" s="443"/>
    </row>
    <row r="138" spans="1:15" ht="40.9" customHeight="1">
      <c r="A138" s="441" t="s">
        <v>470</v>
      </c>
      <c r="B138" s="46" t="s">
        <v>47</v>
      </c>
      <c r="C138" s="39">
        <v>3</v>
      </c>
      <c r="D138" s="39" t="s">
        <v>46</v>
      </c>
      <c r="E138" s="39" t="s">
        <v>26</v>
      </c>
      <c r="F138" s="39">
        <v>110</v>
      </c>
      <c r="G138" s="39"/>
      <c r="H138" s="39">
        <v>15</v>
      </c>
      <c r="I138" s="39"/>
      <c r="J138" s="39">
        <f t="shared" si="3"/>
        <v>125</v>
      </c>
      <c r="K138" s="39" t="s">
        <v>15</v>
      </c>
      <c r="L138" s="39">
        <v>3401280</v>
      </c>
      <c r="M138" s="40">
        <f t="shared" si="4"/>
        <v>375</v>
      </c>
      <c r="N138" s="41"/>
      <c r="O138" s="440"/>
    </row>
    <row r="139" spans="1:15" ht="30" customHeight="1">
      <c r="A139" s="181" t="s">
        <v>274</v>
      </c>
      <c r="B139" s="46" t="s">
        <v>47</v>
      </c>
      <c r="C139" s="182">
        <v>2</v>
      </c>
      <c r="D139" s="182" t="s">
        <v>46</v>
      </c>
      <c r="E139" s="444" t="s">
        <v>268</v>
      </c>
      <c r="F139" s="182">
        <v>81</v>
      </c>
      <c r="G139" s="182">
        <v>11</v>
      </c>
      <c r="H139" s="444">
        <v>7</v>
      </c>
      <c r="I139" s="182">
        <v>8</v>
      </c>
      <c r="J139" s="444">
        <f t="shared" si="3"/>
        <v>107</v>
      </c>
      <c r="K139" s="182" t="s">
        <v>15</v>
      </c>
      <c r="L139" s="39">
        <v>3401280</v>
      </c>
      <c r="M139" s="445">
        <f t="shared" si="4"/>
        <v>214</v>
      </c>
      <c r="N139" s="183"/>
      <c r="O139" s="446"/>
    </row>
    <row r="140" spans="1:15" ht="30" customHeight="1">
      <c r="A140" s="184" t="s">
        <v>275</v>
      </c>
      <c r="B140" s="46" t="s">
        <v>47</v>
      </c>
      <c r="C140" s="39">
        <v>3</v>
      </c>
      <c r="D140" s="39" t="s">
        <v>46</v>
      </c>
      <c r="E140" s="39" t="s">
        <v>268</v>
      </c>
      <c r="F140" s="39">
        <v>100</v>
      </c>
      <c r="G140" s="39">
        <v>10</v>
      </c>
      <c r="H140" s="39">
        <v>16</v>
      </c>
      <c r="I140" s="39">
        <v>4</v>
      </c>
      <c r="J140" s="39">
        <f t="shared" si="3"/>
        <v>130</v>
      </c>
      <c r="K140" s="39" t="s">
        <v>15</v>
      </c>
      <c r="L140" s="39">
        <v>3401280</v>
      </c>
      <c r="M140" s="40">
        <f t="shared" si="4"/>
        <v>390</v>
      </c>
      <c r="N140" s="41"/>
      <c r="O140" s="440"/>
    </row>
    <row r="141" spans="1:15" ht="30" customHeight="1">
      <c r="A141" s="184" t="s">
        <v>56</v>
      </c>
      <c r="B141" s="39" t="s">
        <v>47</v>
      </c>
      <c r="C141" s="39">
        <v>4</v>
      </c>
      <c r="D141" s="39" t="s">
        <v>434</v>
      </c>
      <c r="E141" s="39" t="s">
        <v>25</v>
      </c>
      <c r="F141" s="39">
        <v>26</v>
      </c>
      <c r="G141" s="39">
        <v>3</v>
      </c>
      <c r="H141" s="39">
        <v>7</v>
      </c>
      <c r="I141" s="39">
        <v>1</v>
      </c>
      <c r="J141" s="39">
        <f t="shared" si="3"/>
        <v>37</v>
      </c>
      <c r="K141" s="39" t="s">
        <v>19</v>
      </c>
      <c r="L141" s="39">
        <v>3401280</v>
      </c>
      <c r="M141" s="40">
        <f>C141*J141</f>
        <v>148</v>
      </c>
      <c r="N141" s="41"/>
      <c r="O141" s="440"/>
    </row>
    <row r="142" spans="1:15" ht="30" customHeight="1">
      <c r="A142" s="184" t="s">
        <v>471</v>
      </c>
      <c r="B142" s="46" t="s">
        <v>47</v>
      </c>
      <c r="C142" s="39">
        <v>4</v>
      </c>
      <c r="D142" s="39" t="s">
        <v>46</v>
      </c>
      <c r="E142" s="39" t="s">
        <v>14</v>
      </c>
      <c r="F142" s="39">
        <v>200</v>
      </c>
      <c r="G142" s="39">
        <v>20</v>
      </c>
      <c r="H142" s="39">
        <v>17</v>
      </c>
      <c r="I142" s="39">
        <v>3</v>
      </c>
      <c r="J142" s="39">
        <f t="shared" si="3"/>
        <v>240</v>
      </c>
      <c r="K142" s="39" t="s">
        <v>15</v>
      </c>
      <c r="L142" s="39">
        <v>3401280</v>
      </c>
      <c r="M142" s="40">
        <f>C142*J142</f>
        <v>960</v>
      </c>
      <c r="N142" s="41"/>
      <c r="O142" s="440"/>
    </row>
    <row r="143" spans="1:15" ht="30" customHeight="1">
      <c r="A143" s="184" t="s">
        <v>472</v>
      </c>
      <c r="B143" s="46" t="s">
        <v>47</v>
      </c>
      <c r="C143" s="39">
        <v>3</v>
      </c>
      <c r="D143" s="39" t="s">
        <v>46</v>
      </c>
      <c r="E143" s="39" t="s">
        <v>23</v>
      </c>
      <c r="F143" s="39">
        <v>200</v>
      </c>
      <c r="G143" s="39"/>
      <c r="H143" s="39">
        <v>12</v>
      </c>
      <c r="I143" s="39">
        <v>3</v>
      </c>
      <c r="J143" s="39">
        <f t="shared" si="3"/>
        <v>215</v>
      </c>
      <c r="K143" s="39" t="s">
        <v>19</v>
      </c>
      <c r="L143" s="39">
        <v>3401280</v>
      </c>
      <c r="M143" s="40">
        <f>C143*J143</f>
        <v>645</v>
      </c>
      <c r="N143" s="41"/>
      <c r="O143" s="440"/>
    </row>
    <row r="144" spans="1:15" ht="30" customHeight="1">
      <c r="A144" s="185" t="s">
        <v>473</v>
      </c>
      <c r="B144" s="46" t="s">
        <v>47</v>
      </c>
      <c r="C144" s="48">
        <v>3</v>
      </c>
      <c r="D144" s="39" t="s">
        <v>46</v>
      </c>
      <c r="E144" s="48" t="s">
        <v>20</v>
      </c>
      <c r="F144" s="48">
        <v>36</v>
      </c>
      <c r="G144" s="48"/>
      <c r="H144" s="48">
        <v>10</v>
      </c>
      <c r="I144" s="48">
        <v>2</v>
      </c>
      <c r="J144" s="48">
        <f t="shared" si="3"/>
        <v>48</v>
      </c>
      <c r="K144" s="48" t="s">
        <v>19</v>
      </c>
      <c r="L144" s="39">
        <v>3401280</v>
      </c>
      <c r="M144" s="49">
        <f t="shared" si="4"/>
        <v>144</v>
      </c>
      <c r="N144" s="50"/>
      <c r="O144" s="443"/>
    </row>
    <row r="145" spans="1:15" ht="30" customHeight="1">
      <c r="A145" s="184" t="s">
        <v>276</v>
      </c>
      <c r="B145" s="48" t="s">
        <v>145</v>
      </c>
      <c r="C145" s="46">
        <v>3</v>
      </c>
      <c r="D145" s="39" t="s">
        <v>22</v>
      </c>
      <c r="E145" s="39" t="s">
        <v>14</v>
      </c>
      <c r="F145" s="39">
        <v>126</v>
      </c>
      <c r="G145" s="39">
        <v>10</v>
      </c>
      <c r="H145" s="39">
        <v>12</v>
      </c>
      <c r="I145" s="39">
        <v>10</v>
      </c>
      <c r="J145" s="39">
        <f t="shared" si="3"/>
        <v>158</v>
      </c>
      <c r="K145" s="39" t="s">
        <v>15</v>
      </c>
      <c r="L145" s="39">
        <v>3401280</v>
      </c>
      <c r="M145" s="40">
        <f t="shared" si="4"/>
        <v>474</v>
      </c>
      <c r="N145" s="39"/>
      <c r="O145" s="440"/>
    </row>
    <row r="146" spans="1:15" ht="30" customHeight="1">
      <c r="A146" s="184" t="s">
        <v>277</v>
      </c>
      <c r="B146" s="48" t="s">
        <v>145</v>
      </c>
      <c r="C146" s="39">
        <v>2</v>
      </c>
      <c r="D146" s="39" t="s">
        <v>46</v>
      </c>
      <c r="E146" s="39" t="s">
        <v>16</v>
      </c>
      <c r="F146" s="39">
        <v>93</v>
      </c>
      <c r="G146" s="39">
        <v>13</v>
      </c>
      <c r="H146" s="39">
        <v>15</v>
      </c>
      <c r="I146" s="39">
        <v>13</v>
      </c>
      <c r="J146" s="39">
        <f t="shared" si="3"/>
        <v>134</v>
      </c>
      <c r="K146" s="39" t="s">
        <v>15</v>
      </c>
      <c r="L146" s="39">
        <v>3401280</v>
      </c>
      <c r="M146" s="40">
        <f t="shared" si="4"/>
        <v>268</v>
      </c>
      <c r="N146" s="41"/>
      <c r="O146" s="440"/>
    </row>
    <row r="147" spans="1:15" ht="30" customHeight="1">
      <c r="A147" s="184" t="s">
        <v>182</v>
      </c>
      <c r="B147" s="48" t="s">
        <v>145</v>
      </c>
      <c r="C147" s="39">
        <v>3</v>
      </c>
      <c r="D147" s="39" t="s">
        <v>61</v>
      </c>
      <c r="E147" s="39" t="s">
        <v>16</v>
      </c>
      <c r="F147" s="39">
        <v>93</v>
      </c>
      <c r="G147" s="39">
        <v>13</v>
      </c>
      <c r="H147" s="39">
        <v>15</v>
      </c>
      <c r="I147" s="39">
        <v>13</v>
      </c>
      <c r="J147" s="39">
        <f t="shared" si="3"/>
        <v>134</v>
      </c>
      <c r="K147" s="39" t="s">
        <v>15</v>
      </c>
      <c r="L147" s="39">
        <v>3401280</v>
      </c>
      <c r="M147" s="40">
        <f t="shared" si="4"/>
        <v>402</v>
      </c>
      <c r="N147" s="41"/>
      <c r="O147" s="440"/>
    </row>
    <row r="148" spans="1:15" ht="17.45" customHeight="1">
      <c r="A148" s="394" t="s">
        <v>474</v>
      </c>
      <c r="B148" s="263"/>
      <c r="C148" s="264"/>
      <c r="D148" s="265"/>
      <c r="E148" s="263"/>
      <c r="F148" s="266"/>
      <c r="G148" s="266"/>
      <c r="H148" s="266"/>
      <c r="I148" s="266"/>
      <c r="J148" s="266"/>
      <c r="K148" s="266"/>
      <c r="L148" s="266"/>
      <c r="M148" s="267"/>
      <c r="N148" s="266"/>
      <c r="O148" s="447"/>
    </row>
    <row r="149" spans="1:15" s="157" customFormat="1" ht="16.149999999999999" customHeight="1">
      <c r="A149" s="166" t="s">
        <v>174</v>
      </c>
      <c r="B149" s="152"/>
      <c r="C149" s="154"/>
      <c r="D149" s="153" t="s">
        <v>475</v>
      </c>
      <c r="E149" s="152"/>
      <c r="F149" s="154"/>
      <c r="G149" s="154"/>
      <c r="H149" s="154"/>
      <c r="I149" s="154"/>
      <c r="J149" s="154"/>
      <c r="K149" s="154"/>
      <c r="L149" s="154"/>
      <c r="M149" s="155"/>
      <c r="N149" s="156"/>
      <c r="O149" s="167"/>
    </row>
    <row r="150" spans="1:15" ht="5.25" customHeight="1">
      <c r="A150" s="47"/>
      <c r="B150" s="25"/>
      <c r="C150" s="26"/>
      <c r="D150" s="27"/>
      <c r="E150" s="26"/>
      <c r="F150" s="28"/>
      <c r="G150" s="28"/>
      <c r="H150" s="28"/>
      <c r="I150" s="28"/>
      <c r="J150" s="28"/>
      <c r="K150" s="28"/>
      <c r="L150" s="28"/>
      <c r="M150" s="29"/>
      <c r="N150" s="30"/>
      <c r="O150" s="31"/>
    </row>
    <row r="151" spans="1:15" s="32" customFormat="1" ht="51" customHeight="1">
      <c r="A151" s="588" t="s">
        <v>476</v>
      </c>
      <c r="B151" s="589"/>
      <c r="C151" s="589"/>
      <c r="D151" s="589"/>
      <c r="E151" s="589"/>
      <c r="F151" s="589"/>
      <c r="G151" s="589"/>
      <c r="H151" s="589"/>
      <c r="I151" s="589"/>
      <c r="J151" s="589"/>
      <c r="K151" s="589"/>
      <c r="L151" s="589"/>
      <c r="M151" s="589"/>
      <c r="N151" s="589"/>
      <c r="O151" s="589"/>
    </row>
    <row r="152" spans="1:15" s="33" customFormat="1" ht="13.5" customHeight="1">
      <c r="A152" s="117" t="s">
        <v>39</v>
      </c>
      <c r="B152" s="118"/>
      <c r="C152" s="118"/>
      <c r="D152" s="118"/>
      <c r="E152" s="118"/>
      <c r="F152" s="118"/>
      <c r="G152" s="118"/>
      <c r="H152" s="118"/>
      <c r="I152" s="118"/>
      <c r="J152" s="117"/>
      <c r="K152" s="117"/>
      <c r="L152" s="117"/>
      <c r="M152" s="117"/>
      <c r="N152" s="117"/>
      <c r="O152" s="117"/>
    </row>
    <row r="153" spans="1:15" s="33" customFormat="1" ht="8.2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</row>
    <row r="154" spans="1:15" ht="33" customHeight="1">
      <c r="A154" s="25"/>
      <c r="B154" s="34"/>
      <c r="C154" s="25"/>
      <c r="D154" s="26"/>
      <c r="E154" s="27"/>
      <c r="F154" s="28"/>
      <c r="G154" s="28"/>
      <c r="H154" s="28"/>
      <c r="I154" s="35"/>
      <c r="J154" s="28"/>
      <c r="K154" s="28"/>
      <c r="L154" s="28"/>
      <c r="M154" s="29"/>
      <c r="N154" s="30"/>
      <c r="O154" s="31"/>
    </row>
    <row r="155" spans="1:15">
      <c r="A155" s="25"/>
      <c r="B155" s="36"/>
      <c r="C155" s="25"/>
      <c r="D155" s="26"/>
      <c r="E155" s="27"/>
      <c r="F155" s="28"/>
      <c r="G155" s="28"/>
      <c r="H155" s="28"/>
      <c r="I155" s="34"/>
      <c r="J155" s="28"/>
      <c r="K155" s="28"/>
      <c r="L155" s="28"/>
      <c r="M155" s="29"/>
      <c r="N155" s="30"/>
      <c r="O155" s="31"/>
    </row>
    <row r="156" spans="1:15" ht="15.75">
      <c r="A156" s="25"/>
      <c r="B156" s="34"/>
      <c r="C156" s="25"/>
      <c r="D156" s="26"/>
      <c r="E156" s="27"/>
      <c r="F156" s="28"/>
      <c r="G156" s="28"/>
      <c r="H156" s="28"/>
      <c r="I156" s="37"/>
      <c r="J156" s="28"/>
      <c r="K156" s="28"/>
      <c r="L156" s="28"/>
      <c r="M156" s="29"/>
      <c r="N156" s="30"/>
      <c r="O156" s="31"/>
    </row>
  </sheetData>
  <mergeCells count="27">
    <mergeCell ref="A151:O151"/>
    <mergeCell ref="A9:O9"/>
    <mergeCell ref="A10:O10"/>
    <mergeCell ref="L5:L6"/>
    <mergeCell ref="M5:M6"/>
    <mergeCell ref="N5:N6"/>
    <mergeCell ref="O5:O6"/>
    <mergeCell ref="D6:E6"/>
    <mergeCell ref="A8:O8"/>
    <mergeCell ref="D16:E16"/>
    <mergeCell ref="D19:E19"/>
    <mergeCell ref="A51:D51"/>
    <mergeCell ref="A52:O52"/>
    <mergeCell ref="A111:O111"/>
    <mergeCell ref="A50:C50"/>
    <mergeCell ref="A56:C56"/>
    <mergeCell ref="A57:O57"/>
    <mergeCell ref="A85:D85"/>
    <mergeCell ref="A86:O86"/>
    <mergeCell ref="A87:O87"/>
    <mergeCell ref="A4:N4"/>
    <mergeCell ref="K2:O2"/>
    <mergeCell ref="A5:A6"/>
    <mergeCell ref="B5:B6"/>
    <mergeCell ref="C5:C6"/>
    <mergeCell ref="F5:J5"/>
    <mergeCell ref="K5:K6"/>
  </mergeCells>
  <printOptions horizontalCentered="1"/>
  <pageMargins left="0.39370078740157483" right="0.39370078740157483" top="1.1023622047244095" bottom="0.39370078740157483" header="0.94488188976377963" footer="0.19685039370078741"/>
  <pageSetup paperSize="9" scale="93" orientation="landscape" r:id="rId1"/>
  <headerFooter differentFirst="1" alignWithMargins="0">
    <oddHeader>&amp;C&amp;9&amp;P</oddHeader>
    <oddFooter>&amp;R&amp;8ФСТ Україна</oddFooter>
  </headerFooter>
  <rowBreaks count="5" manualBreakCount="5">
    <brk id="15" max="14" man="1"/>
    <brk id="31" max="14" man="1"/>
    <brk id="46" max="14" man="1"/>
    <brk id="64" max="14" man="1"/>
    <brk id="8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59999389629810485"/>
  </sheetPr>
  <dimension ref="A1:IT78"/>
  <sheetViews>
    <sheetView view="pageBreakPreview" topLeftCell="A25" zoomScale="110" zoomScaleNormal="100" zoomScaleSheetLayoutView="110" workbookViewId="0">
      <selection activeCell="E94" sqref="E94"/>
    </sheetView>
  </sheetViews>
  <sheetFormatPr defaultRowHeight="11.25"/>
  <cols>
    <col min="1" max="1" width="43" style="168" customWidth="1"/>
    <col min="2" max="2" width="9.42578125" style="168" customWidth="1"/>
    <col min="3" max="3" width="5.5703125" style="56" customWidth="1"/>
    <col min="4" max="4" width="17.85546875" style="168" customWidth="1"/>
    <col min="5" max="5" width="14.85546875" style="168" customWidth="1"/>
    <col min="6" max="6" width="7.28515625" style="168" customWidth="1"/>
    <col min="7" max="7" width="6.5703125" style="168" customWidth="1"/>
    <col min="8" max="9" width="6.140625" style="168" customWidth="1"/>
    <col min="10" max="10" width="6.28515625" style="168" customWidth="1"/>
    <col min="11" max="11" width="5.42578125" style="168" customWidth="1"/>
    <col min="12" max="12" width="8.85546875" style="56" customWidth="1"/>
    <col min="13" max="13" width="7.42578125" style="95" customWidth="1"/>
    <col min="14" max="14" width="8.85546875" style="365"/>
    <col min="15" max="255" width="8.85546875" style="168"/>
    <col min="256" max="256" width="43" style="168" customWidth="1"/>
    <col min="257" max="257" width="9.42578125" style="168" customWidth="1"/>
    <col min="258" max="258" width="5.5703125" style="168" customWidth="1"/>
    <col min="259" max="259" width="17.85546875" style="168" customWidth="1"/>
    <col min="260" max="260" width="14.85546875" style="168" customWidth="1"/>
    <col min="261" max="261" width="6.7109375" style="168" customWidth="1"/>
    <col min="262" max="262" width="6.5703125" style="168" customWidth="1"/>
    <col min="263" max="264" width="6.140625" style="168" customWidth="1"/>
    <col min="265" max="265" width="6.28515625" style="168" customWidth="1"/>
    <col min="266" max="266" width="5.42578125" style="168" customWidth="1"/>
    <col min="267" max="267" width="8.85546875" style="168" customWidth="1"/>
    <col min="268" max="268" width="7.42578125" style="168" customWidth="1"/>
    <col min="269" max="269" width="11.5703125" style="168" customWidth="1"/>
    <col min="270" max="511" width="8.85546875" style="168"/>
    <col min="512" max="512" width="43" style="168" customWidth="1"/>
    <col min="513" max="513" width="9.42578125" style="168" customWidth="1"/>
    <col min="514" max="514" width="5.5703125" style="168" customWidth="1"/>
    <col min="515" max="515" width="17.85546875" style="168" customWidth="1"/>
    <col min="516" max="516" width="14.85546875" style="168" customWidth="1"/>
    <col min="517" max="517" width="6.7109375" style="168" customWidth="1"/>
    <col min="518" max="518" width="6.5703125" style="168" customWidth="1"/>
    <col min="519" max="520" width="6.140625" style="168" customWidth="1"/>
    <col min="521" max="521" width="6.28515625" style="168" customWidth="1"/>
    <col min="522" max="522" width="5.42578125" style="168" customWidth="1"/>
    <col min="523" max="523" width="8.85546875" style="168" customWidth="1"/>
    <col min="524" max="524" width="7.42578125" style="168" customWidth="1"/>
    <col min="525" max="525" width="11.5703125" style="168" customWidth="1"/>
    <col min="526" max="767" width="8.85546875" style="168"/>
    <col min="768" max="768" width="43" style="168" customWidth="1"/>
    <col min="769" max="769" width="9.42578125" style="168" customWidth="1"/>
    <col min="770" max="770" width="5.5703125" style="168" customWidth="1"/>
    <col min="771" max="771" width="17.85546875" style="168" customWidth="1"/>
    <col min="772" max="772" width="14.85546875" style="168" customWidth="1"/>
    <col min="773" max="773" width="6.7109375" style="168" customWidth="1"/>
    <col min="774" max="774" width="6.5703125" style="168" customWidth="1"/>
    <col min="775" max="776" width="6.140625" style="168" customWidth="1"/>
    <col min="777" max="777" width="6.28515625" style="168" customWidth="1"/>
    <col min="778" max="778" width="5.42578125" style="168" customWidth="1"/>
    <col min="779" max="779" width="8.85546875" style="168" customWidth="1"/>
    <col min="780" max="780" width="7.42578125" style="168" customWidth="1"/>
    <col min="781" max="781" width="11.5703125" style="168" customWidth="1"/>
    <col min="782" max="1023" width="8.85546875" style="168"/>
    <col min="1024" max="1024" width="43" style="168" customWidth="1"/>
    <col min="1025" max="1025" width="9.42578125" style="168" customWidth="1"/>
    <col min="1026" max="1026" width="5.5703125" style="168" customWidth="1"/>
    <col min="1027" max="1027" width="17.85546875" style="168" customWidth="1"/>
    <col min="1028" max="1028" width="14.85546875" style="168" customWidth="1"/>
    <col min="1029" max="1029" width="6.7109375" style="168" customWidth="1"/>
    <col min="1030" max="1030" width="6.5703125" style="168" customWidth="1"/>
    <col min="1031" max="1032" width="6.140625" style="168" customWidth="1"/>
    <col min="1033" max="1033" width="6.28515625" style="168" customWidth="1"/>
    <col min="1034" max="1034" width="5.42578125" style="168" customWidth="1"/>
    <col min="1035" max="1035" width="8.85546875" style="168" customWidth="1"/>
    <col min="1036" max="1036" width="7.42578125" style="168" customWidth="1"/>
    <col min="1037" max="1037" width="11.5703125" style="168" customWidth="1"/>
    <col min="1038" max="1279" width="8.85546875" style="168"/>
    <col min="1280" max="1280" width="43" style="168" customWidth="1"/>
    <col min="1281" max="1281" width="9.42578125" style="168" customWidth="1"/>
    <col min="1282" max="1282" width="5.5703125" style="168" customWidth="1"/>
    <col min="1283" max="1283" width="17.85546875" style="168" customWidth="1"/>
    <col min="1284" max="1284" width="14.85546875" style="168" customWidth="1"/>
    <col min="1285" max="1285" width="6.7109375" style="168" customWidth="1"/>
    <col min="1286" max="1286" width="6.5703125" style="168" customWidth="1"/>
    <col min="1287" max="1288" width="6.140625" style="168" customWidth="1"/>
    <col min="1289" max="1289" width="6.28515625" style="168" customWidth="1"/>
    <col min="1290" max="1290" width="5.42578125" style="168" customWidth="1"/>
    <col min="1291" max="1291" width="8.85546875" style="168" customWidth="1"/>
    <col min="1292" max="1292" width="7.42578125" style="168" customWidth="1"/>
    <col min="1293" max="1293" width="11.5703125" style="168" customWidth="1"/>
    <col min="1294" max="1535" width="8.85546875" style="168"/>
    <col min="1536" max="1536" width="43" style="168" customWidth="1"/>
    <col min="1537" max="1537" width="9.42578125" style="168" customWidth="1"/>
    <col min="1538" max="1538" width="5.5703125" style="168" customWidth="1"/>
    <col min="1539" max="1539" width="17.85546875" style="168" customWidth="1"/>
    <col min="1540" max="1540" width="14.85546875" style="168" customWidth="1"/>
    <col min="1541" max="1541" width="6.7109375" style="168" customWidth="1"/>
    <col min="1542" max="1542" width="6.5703125" style="168" customWidth="1"/>
    <col min="1543" max="1544" width="6.140625" style="168" customWidth="1"/>
    <col min="1545" max="1545" width="6.28515625" style="168" customWidth="1"/>
    <col min="1546" max="1546" width="5.42578125" style="168" customWidth="1"/>
    <col min="1547" max="1547" width="8.85546875" style="168" customWidth="1"/>
    <col min="1548" max="1548" width="7.42578125" style="168" customWidth="1"/>
    <col min="1549" max="1549" width="11.5703125" style="168" customWidth="1"/>
    <col min="1550" max="1791" width="8.85546875" style="168"/>
    <col min="1792" max="1792" width="43" style="168" customWidth="1"/>
    <col min="1793" max="1793" width="9.42578125" style="168" customWidth="1"/>
    <col min="1794" max="1794" width="5.5703125" style="168" customWidth="1"/>
    <col min="1795" max="1795" width="17.85546875" style="168" customWidth="1"/>
    <col min="1796" max="1796" width="14.85546875" style="168" customWidth="1"/>
    <col min="1797" max="1797" width="6.7109375" style="168" customWidth="1"/>
    <col min="1798" max="1798" width="6.5703125" style="168" customWidth="1"/>
    <col min="1799" max="1800" width="6.140625" style="168" customWidth="1"/>
    <col min="1801" max="1801" width="6.28515625" style="168" customWidth="1"/>
    <col min="1802" max="1802" width="5.42578125" style="168" customWidth="1"/>
    <col min="1803" max="1803" width="8.85546875" style="168" customWidth="1"/>
    <col min="1804" max="1804" width="7.42578125" style="168" customWidth="1"/>
    <col min="1805" max="1805" width="11.5703125" style="168" customWidth="1"/>
    <col min="1806" max="2047" width="8.85546875" style="168"/>
    <col min="2048" max="2048" width="43" style="168" customWidth="1"/>
    <col min="2049" max="2049" width="9.42578125" style="168" customWidth="1"/>
    <col min="2050" max="2050" width="5.5703125" style="168" customWidth="1"/>
    <col min="2051" max="2051" width="17.85546875" style="168" customWidth="1"/>
    <col min="2052" max="2052" width="14.85546875" style="168" customWidth="1"/>
    <col min="2053" max="2053" width="6.7109375" style="168" customWidth="1"/>
    <col min="2054" max="2054" width="6.5703125" style="168" customWidth="1"/>
    <col min="2055" max="2056" width="6.140625" style="168" customWidth="1"/>
    <col min="2057" max="2057" width="6.28515625" style="168" customWidth="1"/>
    <col min="2058" max="2058" width="5.42578125" style="168" customWidth="1"/>
    <col min="2059" max="2059" width="8.85546875" style="168" customWidth="1"/>
    <col min="2060" max="2060" width="7.42578125" style="168" customWidth="1"/>
    <col min="2061" max="2061" width="11.5703125" style="168" customWidth="1"/>
    <col min="2062" max="2303" width="8.85546875" style="168"/>
    <col min="2304" max="2304" width="43" style="168" customWidth="1"/>
    <col min="2305" max="2305" width="9.42578125" style="168" customWidth="1"/>
    <col min="2306" max="2306" width="5.5703125" style="168" customWidth="1"/>
    <col min="2307" max="2307" width="17.85546875" style="168" customWidth="1"/>
    <col min="2308" max="2308" width="14.85546875" style="168" customWidth="1"/>
    <col min="2309" max="2309" width="6.7109375" style="168" customWidth="1"/>
    <col min="2310" max="2310" width="6.5703125" style="168" customWidth="1"/>
    <col min="2311" max="2312" width="6.140625" style="168" customWidth="1"/>
    <col min="2313" max="2313" width="6.28515625" style="168" customWidth="1"/>
    <col min="2314" max="2314" width="5.42578125" style="168" customWidth="1"/>
    <col min="2315" max="2315" width="8.85546875" style="168" customWidth="1"/>
    <col min="2316" max="2316" width="7.42578125" style="168" customWidth="1"/>
    <col min="2317" max="2317" width="11.5703125" style="168" customWidth="1"/>
    <col min="2318" max="2559" width="8.85546875" style="168"/>
    <col min="2560" max="2560" width="43" style="168" customWidth="1"/>
    <col min="2561" max="2561" width="9.42578125" style="168" customWidth="1"/>
    <col min="2562" max="2562" width="5.5703125" style="168" customWidth="1"/>
    <col min="2563" max="2563" width="17.85546875" style="168" customWidth="1"/>
    <col min="2564" max="2564" width="14.85546875" style="168" customWidth="1"/>
    <col min="2565" max="2565" width="6.7109375" style="168" customWidth="1"/>
    <col min="2566" max="2566" width="6.5703125" style="168" customWidth="1"/>
    <col min="2567" max="2568" width="6.140625" style="168" customWidth="1"/>
    <col min="2569" max="2569" width="6.28515625" style="168" customWidth="1"/>
    <col min="2570" max="2570" width="5.42578125" style="168" customWidth="1"/>
    <col min="2571" max="2571" width="8.85546875" style="168" customWidth="1"/>
    <col min="2572" max="2572" width="7.42578125" style="168" customWidth="1"/>
    <col min="2573" max="2573" width="11.5703125" style="168" customWidth="1"/>
    <col min="2574" max="2815" width="8.85546875" style="168"/>
    <col min="2816" max="2816" width="43" style="168" customWidth="1"/>
    <col min="2817" max="2817" width="9.42578125" style="168" customWidth="1"/>
    <col min="2818" max="2818" width="5.5703125" style="168" customWidth="1"/>
    <col min="2819" max="2819" width="17.85546875" style="168" customWidth="1"/>
    <col min="2820" max="2820" width="14.85546875" style="168" customWidth="1"/>
    <col min="2821" max="2821" width="6.7109375" style="168" customWidth="1"/>
    <col min="2822" max="2822" width="6.5703125" style="168" customWidth="1"/>
    <col min="2823" max="2824" width="6.140625" style="168" customWidth="1"/>
    <col min="2825" max="2825" width="6.28515625" style="168" customWidth="1"/>
    <col min="2826" max="2826" width="5.42578125" style="168" customWidth="1"/>
    <col min="2827" max="2827" width="8.85546875" style="168" customWidth="1"/>
    <col min="2828" max="2828" width="7.42578125" style="168" customWidth="1"/>
    <col min="2829" max="2829" width="11.5703125" style="168" customWidth="1"/>
    <col min="2830" max="3071" width="8.85546875" style="168"/>
    <col min="3072" max="3072" width="43" style="168" customWidth="1"/>
    <col min="3073" max="3073" width="9.42578125" style="168" customWidth="1"/>
    <col min="3074" max="3074" width="5.5703125" style="168" customWidth="1"/>
    <col min="3075" max="3075" width="17.85546875" style="168" customWidth="1"/>
    <col min="3076" max="3076" width="14.85546875" style="168" customWidth="1"/>
    <col min="3077" max="3077" width="6.7109375" style="168" customWidth="1"/>
    <col min="3078" max="3078" width="6.5703125" style="168" customWidth="1"/>
    <col min="3079" max="3080" width="6.140625" style="168" customWidth="1"/>
    <col min="3081" max="3081" width="6.28515625" style="168" customWidth="1"/>
    <col min="3082" max="3082" width="5.42578125" style="168" customWidth="1"/>
    <col min="3083" max="3083" width="8.85546875" style="168" customWidth="1"/>
    <col min="3084" max="3084" width="7.42578125" style="168" customWidth="1"/>
    <col min="3085" max="3085" width="11.5703125" style="168" customWidth="1"/>
    <col min="3086" max="3327" width="8.85546875" style="168"/>
    <col min="3328" max="3328" width="43" style="168" customWidth="1"/>
    <col min="3329" max="3329" width="9.42578125" style="168" customWidth="1"/>
    <col min="3330" max="3330" width="5.5703125" style="168" customWidth="1"/>
    <col min="3331" max="3331" width="17.85546875" style="168" customWidth="1"/>
    <col min="3332" max="3332" width="14.85546875" style="168" customWidth="1"/>
    <col min="3333" max="3333" width="6.7109375" style="168" customWidth="1"/>
    <col min="3334" max="3334" width="6.5703125" style="168" customWidth="1"/>
    <col min="3335" max="3336" width="6.140625" style="168" customWidth="1"/>
    <col min="3337" max="3337" width="6.28515625" style="168" customWidth="1"/>
    <col min="3338" max="3338" width="5.42578125" style="168" customWidth="1"/>
    <col min="3339" max="3339" width="8.85546875" style="168" customWidth="1"/>
    <col min="3340" max="3340" width="7.42578125" style="168" customWidth="1"/>
    <col min="3341" max="3341" width="11.5703125" style="168" customWidth="1"/>
    <col min="3342" max="3583" width="8.85546875" style="168"/>
    <col min="3584" max="3584" width="43" style="168" customWidth="1"/>
    <col min="3585" max="3585" width="9.42578125" style="168" customWidth="1"/>
    <col min="3586" max="3586" width="5.5703125" style="168" customWidth="1"/>
    <col min="3587" max="3587" width="17.85546875" style="168" customWidth="1"/>
    <col min="3588" max="3588" width="14.85546875" style="168" customWidth="1"/>
    <col min="3589" max="3589" width="6.7109375" style="168" customWidth="1"/>
    <col min="3590" max="3590" width="6.5703125" style="168" customWidth="1"/>
    <col min="3591" max="3592" width="6.140625" style="168" customWidth="1"/>
    <col min="3593" max="3593" width="6.28515625" style="168" customWidth="1"/>
    <col min="3594" max="3594" width="5.42578125" style="168" customWidth="1"/>
    <col min="3595" max="3595" width="8.85546875" style="168" customWidth="1"/>
    <col min="3596" max="3596" width="7.42578125" style="168" customWidth="1"/>
    <col min="3597" max="3597" width="11.5703125" style="168" customWidth="1"/>
    <col min="3598" max="3839" width="8.85546875" style="168"/>
    <col min="3840" max="3840" width="43" style="168" customWidth="1"/>
    <col min="3841" max="3841" width="9.42578125" style="168" customWidth="1"/>
    <col min="3842" max="3842" width="5.5703125" style="168" customWidth="1"/>
    <col min="3843" max="3843" width="17.85546875" style="168" customWidth="1"/>
    <col min="3844" max="3844" width="14.85546875" style="168" customWidth="1"/>
    <col min="3845" max="3845" width="6.7109375" style="168" customWidth="1"/>
    <col min="3846" max="3846" width="6.5703125" style="168" customWidth="1"/>
    <col min="3847" max="3848" width="6.140625" style="168" customWidth="1"/>
    <col min="3849" max="3849" width="6.28515625" style="168" customWidth="1"/>
    <col min="3850" max="3850" width="5.42578125" style="168" customWidth="1"/>
    <col min="3851" max="3851" width="8.85546875" style="168" customWidth="1"/>
    <col min="3852" max="3852" width="7.42578125" style="168" customWidth="1"/>
    <col min="3853" max="3853" width="11.5703125" style="168" customWidth="1"/>
    <col min="3854" max="4095" width="8.85546875" style="168"/>
    <col min="4096" max="4096" width="43" style="168" customWidth="1"/>
    <col min="4097" max="4097" width="9.42578125" style="168" customWidth="1"/>
    <col min="4098" max="4098" width="5.5703125" style="168" customWidth="1"/>
    <col min="4099" max="4099" width="17.85546875" style="168" customWidth="1"/>
    <col min="4100" max="4100" width="14.85546875" style="168" customWidth="1"/>
    <col min="4101" max="4101" width="6.7109375" style="168" customWidth="1"/>
    <col min="4102" max="4102" width="6.5703125" style="168" customWidth="1"/>
    <col min="4103" max="4104" width="6.140625" style="168" customWidth="1"/>
    <col min="4105" max="4105" width="6.28515625" style="168" customWidth="1"/>
    <col min="4106" max="4106" width="5.42578125" style="168" customWidth="1"/>
    <col min="4107" max="4107" width="8.85546875" style="168" customWidth="1"/>
    <col min="4108" max="4108" width="7.42578125" style="168" customWidth="1"/>
    <col min="4109" max="4109" width="11.5703125" style="168" customWidth="1"/>
    <col min="4110" max="4351" width="8.85546875" style="168"/>
    <col min="4352" max="4352" width="43" style="168" customWidth="1"/>
    <col min="4353" max="4353" width="9.42578125" style="168" customWidth="1"/>
    <col min="4354" max="4354" width="5.5703125" style="168" customWidth="1"/>
    <col min="4355" max="4355" width="17.85546875" style="168" customWidth="1"/>
    <col min="4356" max="4356" width="14.85546875" style="168" customWidth="1"/>
    <col min="4357" max="4357" width="6.7109375" style="168" customWidth="1"/>
    <col min="4358" max="4358" width="6.5703125" style="168" customWidth="1"/>
    <col min="4359" max="4360" width="6.140625" style="168" customWidth="1"/>
    <col min="4361" max="4361" width="6.28515625" style="168" customWidth="1"/>
    <col min="4362" max="4362" width="5.42578125" style="168" customWidth="1"/>
    <col min="4363" max="4363" width="8.85546875" style="168" customWidth="1"/>
    <col min="4364" max="4364" width="7.42578125" style="168" customWidth="1"/>
    <col min="4365" max="4365" width="11.5703125" style="168" customWidth="1"/>
    <col min="4366" max="4607" width="8.85546875" style="168"/>
    <col min="4608" max="4608" width="43" style="168" customWidth="1"/>
    <col min="4609" max="4609" width="9.42578125" style="168" customWidth="1"/>
    <col min="4610" max="4610" width="5.5703125" style="168" customWidth="1"/>
    <col min="4611" max="4611" width="17.85546875" style="168" customWidth="1"/>
    <col min="4612" max="4612" width="14.85546875" style="168" customWidth="1"/>
    <col min="4613" max="4613" width="6.7109375" style="168" customWidth="1"/>
    <col min="4614" max="4614" width="6.5703125" style="168" customWidth="1"/>
    <col min="4615" max="4616" width="6.140625" style="168" customWidth="1"/>
    <col min="4617" max="4617" width="6.28515625" style="168" customWidth="1"/>
    <col min="4618" max="4618" width="5.42578125" style="168" customWidth="1"/>
    <col min="4619" max="4619" width="8.85546875" style="168" customWidth="1"/>
    <col min="4620" max="4620" width="7.42578125" style="168" customWidth="1"/>
    <col min="4621" max="4621" width="11.5703125" style="168" customWidth="1"/>
    <col min="4622" max="4863" width="8.85546875" style="168"/>
    <col min="4864" max="4864" width="43" style="168" customWidth="1"/>
    <col min="4865" max="4865" width="9.42578125" style="168" customWidth="1"/>
    <col min="4866" max="4866" width="5.5703125" style="168" customWidth="1"/>
    <col min="4867" max="4867" width="17.85546875" style="168" customWidth="1"/>
    <col min="4868" max="4868" width="14.85546875" style="168" customWidth="1"/>
    <col min="4869" max="4869" width="6.7109375" style="168" customWidth="1"/>
    <col min="4870" max="4870" width="6.5703125" style="168" customWidth="1"/>
    <col min="4871" max="4872" width="6.140625" style="168" customWidth="1"/>
    <col min="4873" max="4873" width="6.28515625" style="168" customWidth="1"/>
    <col min="4874" max="4874" width="5.42578125" style="168" customWidth="1"/>
    <col min="4875" max="4875" width="8.85546875" style="168" customWidth="1"/>
    <col min="4876" max="4876" width="7.42578125" style="168" customWidth="1"/>
    <col min="4877" max="4877" width="11.5703125" style="168" customWidth="1"/>
    <col min="4878" max="5119" width="8.85546875" style="168"/>
    <col min="5120" max="5120" width="43" style="168" customWidth="1"/>
    <col min="5121" max="5121" width="9.42578125" style="168" customWidth="1"/>
    <col min="5122" max="5122" width="5.5703125" style="168" customWidth="1"/>
    <col min="5123" max="5123" width="17.85546875" style="168" customWidth="1"/>
    <col min="5124" max="5124" width="14.85546875" style="168" customWidth="1"/>
    <col min="5125" max="5125" width="6.7109375" style="168" customWidth="1"/>
    <col min="5126" max="5126" width="6.5703125" style="168" customWidth="1"/>
    <col min="5127" max="5128" width="6.140625" style="168" customWidth="1"/>
    <col min="5129" max="5129" width="6.28515625" style="168" customWidth="1"/>
    <col min="5130" max="5130" width="5.42578125" style="168" customWidth="1"/>
    <col min="5131" max="5131" width="8.85546875" style="168" customWidth="1"/>
    <col min="5132" max="5132" width="7.42578125" style="168" customWidth="1"/>
    <col min="5133" max="5133" width="11.5703125" style="168" customWidth="1"/>
    <col min="5134" max="5375" width="8.85546875" style="168"/>
    <col min="5376" max="5376" width="43" style="168" customWidth="1"/>
    <col min="5377" max="5377" width="9.42578125" style="168" customWidth="1"/>
    <col min="5378" max="5378" width="5.5703125" style="168" customWidth="1"/>
    <col min="5379" max="5379" width="17.85546875" style="168" customWidth="1"/>
    <col min="5380" max="5380" width="14.85546875" style="168" customWidth="1"/>
    <col min="5381" max="5381" width="6.7109375" style="168" customWidth="1"/>
    <col min="5382" max="5382" width="6.5703125" style="168" customWidth="1"/>
    <col min="5383" max="5384" width="6.140625" style="168" customWidth="1"/>
    <col min="5385" max="5385" width="6.28515625" style="168" customWidth="1"/>
    <col min="5386" max="5386" width="5.42578125" style="168" customWidth="1"/>
    <col min="5387" max="5387" width="8.85546875" style="168" customWidth="1"/>
    <col min="5388" max="5388" width="7.42578125" style="168" customWidth="1"/>
    <col min="5389" max="5389" width="11.5703125" style="168" customWidth="1"/>
    <col min="5390" max="5631" width="8.85546875" style="168"/>
    <col min="5632" max="5632" width="43" style="168" customWidth="1"/>
    <col min="5633" max="5633" width="9.42578125" style="168" customWidth="1"/>
    <col min="5634" max="5634" width="5.5703125" style="168" customWidth="1"/>
    <col min="5635" max="5635" width="17.85546875" style="168" customWidth="1"/>
    <col min="5636" max="5636" width="14.85546875" style="168" customWidth="1"/>
    <col min="5637" max="5637" width="6.7109375" style="168" customWidth="1"/>
    <col min="5638" max="5638" width="6.5703125" style="168" customWidth="1"/>
    <col min="5639" max="5640" width="6.140625" style="168" customWidth="1"/>
    <col min="5641" max="5641" width="6.28515625" style="168" customWidth="1"/>
    <col min="5642" max="5642" width="5.42578125" style="168" customWidth="1"/>
    <col min="5643" max="5643" width="8.85546875" style="168" customWidth="1"/>
    <col min="5644" max="5644" width="7.42578125" style="168" customWidth="1"/>
    <col min="5645" max="5645" width="11.5703125" style="168" customWidth="1"/>
    <col min="5646" max="5887" width="8.85546875" style="168"/>
    <col min="5888" max="5888" width="43" style="168" customWidth="1"/>
    <col min="5889" max="5889" width="9.42578125" style="168" customWidth="1"/>
    <col min="5890" max="5890" width="5.5703125" style="168" customWidth="1"/>
    <col min="5891" max="5891" width="17.85546875" style="168" customWidth="1"/>
    <col min="5892" max="5892" width="14.85546875" style="168" customWidth="1"/>
    <col min="5893" max="5893" width="6.7109375" style="168" customWidth="1"/>
    <col min="5894" max="5894" width="6.5703125" style="168" customWidth="1"/>
    <col min="5895" max="5896" width="6.140625" style="168" customWidth="1"/>
    <col min="5897" max="5897" width="6.28515625" style="168" customWidth="1"/>
    <col min="5898" max="5898" width="5.42578125" style="168" customWidth="1"/>
    <col min="5899" max="5899" width="8.85546875" style="168" customWidth="1"/>
    <col min="5900" max="5900" width="7.42578125" style="168" customWidth="1"/>
    <col min="5901" max="5901" width="11.5703125" style="168" customWidth="1"/>
    <col min="5902" max="6143" width="8.85546875" style="168"/>
    <col min="6144" max="6144" width="43" style="168" customWidth="1"/>
    <col min="6145" max="6145" width="9.42578125" style="168" customWidth="1"/>
    <col min="6146" max="6146" width="5.5703125" style="168" customWidth="1"/>
    <col min="6147" max="6147" width="17.85546875" style="168" customWidth="1"/>
    <col min="6148" max="6148" width="14.85546875" style="168" customWidth="1"/>
    <col min="6149" max="6149" width="6.7109375" style="168" customWidth="1"/>
    <col min="6150" max="6150" width="6.5703125" style="168" customWidth="1"/>
    <col min="6151" max="6152" width="6.140625" style="168" customWidth="1"/>
    <col min="6153" max="6153" width="6.28515625" style="168" customWidth="1"/>
    <col min="6154" max="6154" width="5.42578125" style="168" customWidth="1"/>
    <col min="6155" max="6155" width="8.85546875" style="168" customWidth="1"/>
    <col min="6156" max="6156" width="7.42578125" style="168" customWidth="1"/>
    <col min="6157" max="6157" width="11.5703125" style="168" customWidth="1"/>
    <col min="6158" max="6399" width="8.85546875" style="168"/>
    <col min="6400" max="6400" width="43" style="168" customWidth="1"/>
    <col min="6401" max="6401" width="9.42578125" style="168" customWidth="1"/>
    <col min="6402" max="6402" width="5.5703125" style="168" customWidth="1"/>
    <col min="6403" max="6403" width="17.85546875" style="168" customWidth="1"/>
    <col min="6404" max="6404" width="14.85546875" style="168" customWidth="1"/>
    <col min="6405" max="6405" width="6.7109375" style="168" customWidth="1"/>
    <col min="6406" max="6406" width="6.5703125" style="168" customWidth="1"/>
    <col min="6407" max="6408" width="6.140625" style="168" customWidth="1"/>
    <col min="6409" max="6409" width="6.28515625" style="168" customWidth="1"/>
    <col min="6410" max="6410" width="5.42578125" style="168" customWidth="1"/>
    <col min="6411" max="6411" width="8.85546875" style="168" customWidth="1"/>
    <col min="6412" max="6412" width="7.42578125" style="168" customWidth="1"/>
    <col min="6413" max="6413" width="11.5703125" style="168" customWidth="1"/>
    <col min="6414" max="6655" width="8.85546875" style="168"/>
    <col min="6656" max="6656" width="43" style="168" customWidth="1"/>
    <col min="6657" max="6657" width="9.42578125" style="168" customWidth="1"/>
    <col min="6658" max="6658" width="5.5703125" style="168" customWidth="1"/>
    <col min="6659" max="6659" width="17.85546875" style="168" customWidth="1"/>
    <col min="6660" max="6660" width="14.85546875" style="168" customWidth="1"/>
    <col min="6661" max="6661" width="6.7109375" style="168" customWidth="1"/>
    <col min="6662" max="6662" width="6.5703125" style="168" customWidth="1"/>
    <col min="6663" max="6664" width="6.140625" style="168" customWidth="1"/>
    <col min="6665" max="6665" width="6.28515625" style="168" customWidth="1"/>
    <col min="6666" max="6666" width="5.42578125" style="168" customWidth="1"/>
    <col min="6667" max="6667" width="8.85546875" style="168" customWidth="1"/>
    <col min="6668" max="6668" width="7.42578125" style="168" customWidth="1"/>
    <col min="6669" max="6669" width="11.5703125" style="168" customWidth="1"/>
    <col min="6670" max="6911" width="8.85546875" style="168"/>
    <col min="6912" max="6912" width="43" style="168" customWidth="1"/>
    <col min="6913" max="6913" width="9.42578125" style="168" customWidth="1"/>
    <col min="6914" max="6914" width="5.5703125" style="168" customWidth="1"/>
    <col min="6915" max="6915" width="17.85546875" style="168" customWidth="1"/>
    <col min="6916" max="6916" width="14.85546875" style="168" customWidth="1"/>
    <col min="6917" max="6917" width="6.7109375" style="168" customWidth="1"/>
    <col min="6918" max="6918" width="6.5703125" style="168" customWidth="1"/>
    <col min="6919" max="6920" width="6.140625" style="168" customWidth="1"/>
    <col min="6921" max="6921" width="6.28515625" style="168" customWidth="1"/>
    <col min="6922" max="6922" width="5.42578125" style="168" customWidth="1"/>
    <col min="6923" max="6923" width="8.85546875" style="168" customWidth="1"/>
    <col min="6924" max="6924" width="7.42578125" style="168" customWidth="1"/>
    <col min="6925" max="6925" width="11.5703125" style="168" customWidth="1"/>
    <col min="6926" max="7167" width="8.85546875" style="168"/>
    <col min="7168" max="7168" width="43" style="168" customWidth="1"/>
    <col min="7169" max="7169" width="9.42578125" style="168" customWidth="1"/>
    <col min="7170" max="7170" width="5.5703125" style="168" customWidth="1"/>
    <col min="7171" max="7171" width="17.85546875" style="168" customWidth="1"/>
    <col min="7172" max="7172" width="14.85546875" style="168" customWidth="1"/>
    <col min="7173" max="7173" width="6.7109375" style="168" customWidth="1"/>
    <col min="7174" max="7174" width="6.5703125" style="168" customWidth="1"/>
    <col min="7175" max="7176" width="6.140625" style="168" customWidth="1"/>
    <col min="7177" max="7177" width="6.28515625" style="168" customWidth="1"/>
    <col min="7178" max="7178" width="5.42578125" style="168" customWidth="1"/>
    <col min="7179" max="7179" width="8.85546875" style="168" customWidth="1"/>
    <col min="7180" max="7180" width="7.42578125" style="168" customWidth="1"/>
    <col min="7181" max="7181" width="11.5703125" style="168" customWidth="1"/>
    <col min="7182" max="7423" width="8.85546875" style="168"/>
    <col min="7424" max="7424" width="43" style="168" customWidth="1"/>
    <col min="7425" max="7425" width="9.42578125" style="168" customWidth="1"/>
    <col min="7426" max="7426" width="5.5703125" style="168" customWidth="1"/>
    <col min="7427" max="7427" width="17.85546875" style="168" customWidth="1"/>
    <col min="7428" max="7428" width="14.85546875" style="168" customWidth="1"/>
    <col min="7429" max="7429" width="6.7109375" style="168" customWidth="1"/>
    <col min="7430" max="7430" width="6.5703125" style="168" customWidth="1"/>
    <col min="7431" max="7432" width="6.140625" style="168" customWidth="1"/>
    <col min="7433" max="7433" width="6.28515625" style="168" customWidth="1"/>
    <col min="7434" max="7434" width="5.42578125" style="168" customWidth="1"/>
    <col min="7435" max="7435" width="8.85546875" style="168" customWidth="1"/>
    <col min="7436" max="7436" width="7.42578125" style="168" customWidth="1"/>
    <col min="7437" max="7437" width="11.5703125" style="168" customWidth="1"/>
    <col min="7438" max="7679" width="8.85546875" style="168"/>
    <col min="7680" max="7680" width="43" style="168" customWidth="1"/>
    <col min="7681" max="7681" width="9.42578125" style="168" customWidth="1"/>
    <col min="7682" max="7682" width="5.5703125" style="168" customWidth="1"/>
    <col min="7683" max="7683" width="17.85546875" style="168" customWidth="1"/>
    <col min="7684" max="7684" width="14.85546875" style="168" customWidth="1"/>
    <col min="7685" max="7685" width="6.7109375" style="168" customWidth="1"/>
    <col min="7686" max="7686" width="6.5703125" style="168" customWidth="1"/>
    <col min="7687" max="7688" width="6.140625" style="168" customWidth="1"/>
    <col min="7689" max="7689" width="6.28515625" style="168" customWidth="1"/>
    <col min="7690" max="7690" width="5.42578125" style="168" customWidth="1"/>
    <col min="7691" max="7691" width="8.85546875" style="168" customWidth="1"/>
    <col min="7692" max="7692" width="7.42578125" style="168" customWidth="1"/>
    <col min="7693" max="7693" width="11.5703125" style="168" customWidth="1"/>
    <col min="7694" max="7935" width="8.85546875" style="168"/>
    <col min="7936" max="7936" width="43" style="168" customWidth="1"/>
    <col min="7937" max="7937" width="9.42578125" style="168" customWidth="1"/>
    <col min="7938" max="7938" width="5.5703125" style="168" customWidth="1"/>
    <col min="7939" max="7939" width="17.85546875" style="168" customWidth="1"/>
    <col min="7940" max="7940" width="14.85546875" style="168" customWidth="1"/>
    <col min="7941" max="7941" width="6.7109375" style="168" customWidth="1"/>
    <col min="7942" max="7942" width="6.5703125" style="168" customWidth="1"/>
    <col min="7943" max="7944" width="6.140625" style="168" customWidth="1"/>
    <col min="7945" max="7945" width="6.28515625" style="168" customWidth="1"/>
    <col min="7946" max="7946" width="5.42578125" style="168" customWidth="1"/>
    <col min="7947" max="7947" width="8.85546875" style="168" customWidth="1"/>
    <col min="7948" max="7948" width="7.42578125" style="168" customWidth="1"/>
    <col min="7949" max="7949" width="11.5703125" style="168" customWidth="1"/>
    <col min="7950" max="8191" width="8.85546875" style="168"/>
    <col min="8192" max="8192" width="43" style="168" customWidth="1"/>
    <col min="8193" max="8193" width="9.42578125" style="168" customWidth="1"/>
    <col min="8194" max="8194" width="5.5703125" style="168" customWidth="1"/>
    <col min="8195" max="8195" width="17.85546875" style="168" customWidth="1"/>
    <col min="8196" max="8196" width="14.85546875" style="168" customWidth="1"/>
    <col min="8197" max="8197" width="6.7109375" style="168" customWidth="1"/>
    <col min="8198" max="8198" width="6.5703125" style="168" customWidth="1"/>
    <col min="8199" max="8200" width="6.140625" style="168" customWidth="1"/>
    <col min="8201" max="8201" width="6.28515625" style="168" customWidth="1"/>
    <col min="8202" max="8202" width="5.42578125" style="168" customWidth="1"/>
    <col min="8203" max="8203" width="8.85546875" style="168" customWidth="1"/>
    <col min="8204" max="8204" width="7.42578125" style="168" customWidth="1"/>
    <col min="8205" max="8205" width="11.5703125" style="168" customWidth="1"/>
    <col min="8206" max="8447" width="8.85546875" style="168"/>
    <col min="8448" max="8448" width="43" style="168" customWidth="1"/>
    <col min="8449" max="8449" width="9.42578125" style="168" customWidth="1"/>
    <col min="8450" max="8450" width="5.5703125" style="168" customWidth="1"/>
    <col min="8451" max="8451" width="17.85546875" style="168" customWidth="1"/>
    <col min="8452" max="8452" width="14.85546875" style="168" customWidth="1"/>
    <col min="8453" max="8453" width="6.7109375" style="168" customWidth="1"/>
    <col min="8454" max="8454" width="6.5703125" style="168" customWidth="1"/>
    <col min="8455" max="8456" width="6.140625" style="168" customWidth="1"/>
    <col min="8457" max="8457" width="6.28515625" style="168" customWidth="1"/>
    <col min="8458" max="8458" width="5.42578125" style="168" customWidth="1"/>
    <col min="8459" max="8459" width="8.85546875" style="168" customWidth="1"/>
    <col min="8460" max="8460" width="7.42578125" style="168" customWidth="1"/>
    <col min="8461" max="8461" width="11.5703125" style="168" customWidth="1"/>
    <col min="8462" max="8703" width="8.85546875" style="168"/>
    <col min="8704" max="8704" width="43" style="168" customWidth="1"/>
    <col min="8705" max="8705" width="9.42578125" style="168" customWidth="1"/>
    <col min="8706" max="8706" width="5.5703125" style="168" customWidth="1"/>
    <col min="8707" max="8707" width="17.85546875" style="168" customWidth="1"/>
    <col min="8708" max="8708" width="14.85546875" style="168" customWidth="1"/>
    <col min="8709" max="8709" width="6.7109375" style="168" customWidth="1"/>
    <col min="8710" max="8710" width="6.5703125" style="168" customWidth="1"/>
    <col min="8711" max="8712" width="6.140625" style="168" customWidth="1"/>
    <col min="8713" max="8713" width="6.28515625" style="168" customWidth="1"/>
    <col min="8714" max="8714" width="5.42578125" style="168" customWidth="1"/>
    <col min="8715" max="8715" width="8.85546875" style="168" customWidth="1"/>
    <col min="8716" max="8716" width="7.42578125" style="168" customWidth="1"/>
    <col min="8717" max="8717" width="11.5703125" style="168" customWidth="1"/>
    <col min="8718" max="8959" width="8.85546875" style="168"/>
    <col min="8960" max="8960" width="43" style="168" customWidth="1"/>
    <col min="8961" max="8961" width="9.42578125" style="168" customWidth="1"/>
    <col min="8962" max="8962" width="5.5703125" style="168" customWidth="1"/>
    <col min="8963" max="8963" width="17.85546875" style="168" customWidth="1"/>
    <col min="8964" max="8964" width="14.85546875" style="168" customWidth="1"/>
    <col min="8965" max="8965" width="6.7109375" style="168" customWidth="1"/>
    <col min="8966" max="8966" width="6.5703125" style="168" customWidth="1"/>
    <col min="8967" max="8968" width="6.140625" style="168" customWidth="1"/>
    <col min="8969" max="8969" width="6.28515625" style="168" customWidth="1"/>
    <col min="8970" max="8970" width="5.42578125" style="168" customWidth="1"/>
    <col min="8971" max="8971" width="8.85546875" style="168" customWidth="1"/>
    <col min="8972" max="8972" width="7.42578125" style="168" customWidth="1"/>
    <col min="8973" max="8973" width="11.5703125" style="168" customWidth="1"/>
    <col min="8974" max="9215" width="8.85546875" style="168"/>
    <col min="9216" max="9216" width="43" style="168" customWidth="1"/>
    <col min="9217" max="9217" width="9.42578125" style="168" customWidth="1"/>
    <col min="9218" max="9218" width="5.5703125" style="168" customWidth="1"/>
    <col min="9219" max="9219" width="17.85546875" style="168" customWidth="1"/>
    <col min="9220" max="9220" width="14.85546875" style="168" customWidth="1"/>
    <col min="9221" max="9221" width="6.7109375" style="168" customWidth="1"/>
    <col min="9222" max="9222" width="6.5703125" style="168" customWidth="1"/>
    <col min="9223" max="9224" width="6.140625" style="168" customWidth="1"/>
    <col min="9225" max="9225" width="6.28515625" style="168" customWidth="1"/>
    <col min="9226" max="9226" width="5.42578125" style="168" customWidth="1"/>
    <col min="9227" max="9227" width="8.85546875" style="168" customWidth="1"/>
    <col min="9228" max="9228" width="7.42578125" style="168" customWidth="1"/>
    <col min="9229" max="9229" width="11.5703125" style="168" customWidth="1"/>
    <col min="9230" max="9471" width="8.85546875" style="168"/>
    <col min="9472" max="9472" width="43" style="168" customWidth="1"/>
    <col min="9473" max="9473" width="9.42578125" style="168" customWidth="1"/>
    <col min="9474" max="9474" width="5.5703125" style="168" customWidth="1"/>
    <col min="9475" max="9475" width="17.85546875" style="168" customWidth="1"/>
    <col min="9476" max="9476" width="14.85546875" style="168" customWidth="1"/>
    <col min="9477" max="9477" width="6.7109375" style="168" customWidth="1"/>
    <col min="9478" max="9478" width="6.5703125" style="168" customWidth="1"/>
    <col min="9479" max="9480" width="6.140625" style="168" customWidth="1"/>
    <col min="9481" max="9481" width="6.28515625" style="168" customWidth="1"/>
    <col min="9482" max="9482" width="5.42578125" style="168" customWidth="1"/>
    <col min="9483" max="9483" width="8.85546875" style="168" customWidth="1"/>
    <col min="9484" max="9484" width="7.42578125" style="168" customWidth="1"/>
    <col min="9485" max="9485" width="11.5703125" style="168" customWidth="1"/>
    <col min="9486" max="9727" width="8.85546875" style="168"/>
    <col min="9728" max="9728" width="43" style="168" customWidth="1"/>
    <col min="9729" max="9729" width="9.42578125" style="168" customWidth="1"/>
    <col min="9730" max="9730" width="5.5703125" style="168" customWidth="1"/>
    <col min="9731" max="9731" width="17.85546875" style="168" customWidth="1"/>
    <col min="9732" max="9732" width="14.85546875" style="168" customWidth="1"/>
    <col min="9733" max="9733" width="6.7109375" style="168" customWidth="1"/>
    <col min="9734" max="9734" width="6.5703125" style="168" customWidth="1"/>
    <col min="9735" max="9736" width="6.140625" style="168" customWidth="1"/>
    <col min="9737" max="9737" width="6.28515625" style="168" customWidth="1"/>
    <col min="9738" max="9738" width="5.42578125" style="168" customWidth="1"/>
    <col min="9739" max="9739" width="8.85546875" style="168" customWidth="1"/>
    <col min="9740" max="9740" width="7.42578125" style="168" customWidth="1"/>
    <col min="9741" max="9741" width="11.5703125" style="168" customWidth="1"/>
    <col min="9742" max="9983" width="8.85546875" style="168"/>
    <col min="9984" max="9984" width="43" style="168" customWidth="1"/>
    <col min="9985" max="9985" width="9.42578125" style="168" customWidth="1"/>
    <col min="9986" max="9986" width="5.5703125" style="168" customWidth="1"/>
    <col min="9987" max="9987" width="17.85546875" style="168" customWidth="1"/>
    <col min="9988" max="9988" width="14.85546875" style="168" customWidth="1"/>
    <col min="9989" max="9989" width="6.7109375" style="168" customWidth="1"/>
    <col min="9990" max="9990" width="6.5703125" style="168" customWidth="1"/>
    <col min="9991" max="9992" width="6.140625" style="168" customWidth="1"/>
    <col min="9993" max="9993" width="6.28515625" style="168" customWidth="1"/>
    <col min="9994" max="9994" width="5.42578125" style="168" customWidth="1"/>
    <col min="9995" max="9995" width="8.85546875" style="168" customWidth="1"/>
    <col min="9996" max="9996" width="7.42578125" style="168" customWidth="1"/>
    <col min="9997" max="9997" width="11.5703125" style="168" customWidth="1"/>
    <col min="9998" max="10239" width="8.85546875" style="168"/>
    <col min="10240" max="10240" width="43" style="168" customWidth="1"/>
    <col min="10241" max="10241" width="9.42578125" style="168" customWidth="1"/>
    <col min="10242" max="10242" width="5.5703125" style="168" customWidth="1"/>
    <col min="10243" max="10243" width="17.85546875" style="168" customWidth="1"/>
    <col min="10244" max="10244" width="14.85546875" style="168" customWidth="1"/>
    <col min="10245" max="10245" width="6.7109375" style="168" customWidth="1"/>
    <col min="10246" max="10246" width="6.5703125" style="168" customWidth="1"/>
    <col min="10247" max="10248" width="6.140625" style="168" customWidth="1"/>
    <col min="10249" max="10249" width="6.28515625" style="168" customWidth="1"/>
    <col min="10250" max="10250" width="5.42578125" style="168" customWidth="1"/>
    <col min="10251" max="10251" width="8.85546875" style="168" customWidth="1"/>
    <col min="10252" max="10252" width="7.42578125" style="168" customWidth="1"/>
    <col min="10253" max="10253" width="11.5703125" style="168" customWidth="1"/>
    <col min="10254" max="10495" width="8.85546875" style="168"/>
    <col min="10496" max="10496" width="43" style="168" customWidth="1"/>
    <col min="10497" max="10497" width="9.42578125" style="168" customWidth="1"/>
    <col min="10498" max="10498" width="5.5703125" style="168" customWidth="1"/>
    <col min="10499" max="10499" width="17.85546875" style="168" customWidth="1"/>
    <col min="10500" max="10500" width="14.85546875" style="168" customWidth="1"/>
    <col min="10501" max="10501" width="6.7109375" style="168" customWidth="1"/>
    <col min="10502" max="10502" width="6.5703125" style="168" customWidth="1"/>
    <col min="10503" max="10504" width="6.140625" style="168" customWidth="1"/>
    <col min="10505" max="10505" width="6.28515625" style="168" customWidth="1"/>
    <col min="10506" max="10506" width="5.42578125" style="168" customWidth="1"/>
    <col min="10507" max="10507" width="8.85546875" style="168" customWidth="1"/>
    <col min="10508" max="10508" width="7.42578125" style="168" customWidth="1"/>
    <col min="10509" max="10509" width="11.5703125" style="168" customWidth="1"/>
    <col min="10510" max="10751" width="8.85546875" style="168"/>
    <col min="10752" max="10752" width="43" style="168" customWidth="1"/>
    <col min="10753" max="10753" width="9.42578125" style="168" customWidth="1"/>
    <col min="10754" max="10754" width="5.5703125" style="168" customWidth="1"/>
    <col min="10755" max="10755" width="17.85546875" style="168" customWidth="1"/>
    <col min="10756" max="10756" width="14.85546875" style="168" customWidth="1"/>
    <col min="10757" max="10757" width="6.7109375" style="168" customWidth="1"/>
    <col min="10758" max="10758" width="6.5703125" style="168" customWidth="1"/>
    <col min="10759" max="10760" width="6.140625" style="168" customWidth="1"/>
    <col min="10761" max="10761" width="6.28515625" style="168" customWidth="1"/>
    <col min="10762" max="10762" width="5.42578125" style="168" customWidth="1"/>
    <col min="10763" max="10763" width="8.85546875" style="168" customWidth="1"/>
    <col min="10764" max="10764" width="7.42578125" style="168" customWidth="1"/>
    <col min="10765" max="10765" width="11.5703125" style="168" customWidth="1"/>
    <col min="10766" max="11007" width="8.85546875" style="168"/>
    <col min="11008" max="11008" width="43" style="168" customWidth="1"/>
    <col min="11009" max="11009" width="9.42578125" style="168" customWidth="1"/>
    <col min="11010" max="11010" width="5.5703125" style="168" customWidth="1"/>
    <col min="11011" max="11011" width="17.85546875" style="168" customWidth="1"/>
    <col min="11012" max="11012" width="14.85546875" style="168" customWidth="1"/>
    <col min="11013" max="11013" width="6.7109375" style="168" customWidth="1"/>
    <col min="11014" max="11014" width="6.5703125" style="168" customWidth="1"/>
    <col min="11015" max="11016" width="6.140625" style="168" customWidth="1"/>
    <col min="11017" max="11017" width="6.28515625" style="168" customWidth="1"/>
    <col min="11018" max="11018" width="5.42578125" style="168" customWidth="1"/>
    <col min="11019" max="11019" width="8.85546875" style="168" customWidth="1"/>
    <col min="11020" max="11020" width="7.42578125" style="168" customWidth="1"/>
    <col min="11021" max="11021" width="11.5703125" style="168" customWidth="1"/>
    <col min="11022" max="11263" width="8.85546875" style="168"/>
    <col min="11264" max="11264" width="43" style="168" customWidth="1"/>
    <col min="11265" max="11265" width="9.42578125" style="168" customWidth="1"/>
    <col min="11266" max="11266" width="5.5703125" style="168" customWidth="1"/>
    <col min="11267" max="11267" width="17.85546875" style="168" customWidth="1"/>
    <col min="11268" max="11268" width="14.85546875" style="168" customWidth="1"/>
    <col min="11269" max="11269" width="6.7109375" style="168" customWidth="1"/>
    <col min="11270" max="11270" width="6.5703125" style="168" customWidth="1"/>
    <col min="11271" max="11272" width="6.140625" style="168" customWidth="1"/>
    <col min="11273" max="11273" width="6.28515625" style="168" customWidth="1"/>
    <col min="11274" max="11274" width="5.42578125" style="168" customWidth="1"/>
    <col min="11275" max="11275" width="8.85546875" style="168" customWidth="1"/>
    <col min="11276" max="11276" width="7.42578125" style="168" customWidth="1"/>
    <col min="11277" max="11277" width="11.5703125" style="168" customWidth="1"/>
    <col min="11278" max="11519" width="8.85546875" style="168"/>
    <col min="11520" max="11520" width="43" style="168" customWidth="1"/>
    <col min="11521" max="11521" width="9.42578125" style="168" customWidth="1"/>
    <col min="11522" max="11522" width="5.5703125" style="168" customWidth="1"/>
    <col min="11523" max="11523" width="17.85546875" style="168" customWidth="1"/>
    <col min="11524" max="11524" width="14.85546875" style="168" customWidth="1"/>
    <col min="11525" max="11525" width="6.7109375" style="168" customWidth="1"/>
    <col min="11526" max="11526" width="6.5703125" style="168" customWidth="1"/>
    <col min="11527" max="11528" width="6.140625" style="168" customWidth="1"/>
    <col min="11529" max="11529" width="6.28515625" style="168" customWidth="1"/>
    <col min="11530" max="11530" width="5.42578125" style="168" customWidth="1"/>
    <col min="11531" max="11531" width="8.85546875" style="168" customWidth="1"/>
    <col min="11532" max="11532" width="7.42578125" style="168" customWidth="1"/>
    <col min="11533" max="11533" width="11.5703125" style="168" customWidth="1"/>
    <col min="11534" max="11775" width="8.85546875" style="168"/>
    <col min="11776" max="11776" width="43" style="168" customWidth="1"/>
    <col min="11777" max="11777" width="9.42578125" style="168" customWidth="1"/>
    <col min="11778" max="11778" width="5.5703125" style="168" customWidth="1"/>
    <col min="11779" max="11779" width="17.85546875" style="168" customWidth="1"/>
    <col min="11780" max="11780" width="14.85546875" style="168" customWidth="1"/>
    <col min="11781" max="11781" width="6.7109375" style="168" customWidth="1"/>
    <col min="11782" max="11782" width="6.5703125" style="168" customWidth="1"/>
    <col min="11783" max="11784" width="6.140625" style="168" customWidth="1"/>
    <col min="11785" max="11785" width="6.28515625" style="168" customWidth="1"/>
    <col min="11786" max="11786" width="5.42578125" style="168" customWidth="1"/>
    <col min="11787" max="11787" width="8.85546875" style="168" customWidth="1"/>
    <col min="11788" max="11788" width="7.42578125" style="168" customWidth="1"/>
    <col min="11789" max="11789" width="11.5703125" style="168" customWidth="1"/>
    <col min="11790" max="12031" width="8.85546875" style="168"/>
    <col min="12032" max="12032" width="43" style="168" customWidth="1"/>
    <col min="12033" max="12033" width="9.42578125" style="168" customWidth="1"/>
    <col min="12034" max="12034" width="5.5703125" style="168" customWidth="1"/>
    <col min="12035" max="12035" width="17.85546875" style="168" customWidth="1"/>
    <col min="12036" max="12036" width="14.85546875" style="168" customWidth="1"/>
    <col min="12037" max="12037" width="6.7109375" style="168" customWidth="1"/>
    <col min="12038" max="12038" width="6.5703125" style="168" customWidth="1"/>
    <col min="12039" max="12040" width="6.140625" style="168" customWidth="1"/>
    <col min="12041" max="12041" width="6.28515625" style="168" customWidth="1"/>
    <col min="12042" max="12042" width="5.42578125" style="168" customWidth="1"/>
    <col min="12043" max="12043" width="8.85546875" style="168" customWidth="1"/>
    <col min="12044" max="12044" width="7.42578125" style="168" customWidth="1"/>
    <col min="12045" max="12045" width="11.5703125" style="168" customWidth="1"/>
    <col min="12046" max="12287" width="8.85546875" style="168"/>
    <col min="12288" max="12288" width="43" style="168" customWidth="1"/>
    <col min="12289" max="12289" width="9.42578125" style="168" customWidth="1"/>
    <col min="12290" max="12290" width="5.5703125" style="168" customWidth="1"/>
    <col min="12291" max="12291" width="17.85546875" style="168" customWidth="1"/>
    <col min="12292" max="12292" width="14.85546875" style="168" customWidth="1"/>
    <col min="12293" max="12293" width="6.7109375" style="168" customWidth="1"/>
    <col min="12294" max="12294" width="6.5703125" style="168" customWidth="1"/>
    <col min="12295" max="12296" width="6.140625" style="168" customWidth="1"/>
    <col min="12297" max="12297" width="6.28515625" style="168" customWidth="1"/>
    <col min="12298" max="12298" width="5.42578125" style="168" customWidth="1"/>
    <col min="12299" max="12299" width="8.85546875" style="168" customWidth="1"/>
    <col min="12300" max="12300" width="7.42578125" style="168" customWidth="1"/>
    <col min="12301" max="12301" width="11.5703125" style="168" customWidth="1"/>
    <col min="12302" max="12543" width="8.85546875" style="168"/>
    <col min="12544" max="12544" width="43" style="168" customWidth="1"/>
    <col min="12545" max="12545" width="9.42578125" style="168" customWidth="1"/>
    <col min="12546" max="12546" width="5.5703125" style="168" customWidth="1"/>
    <col min="12547" max="12547" width="17.85546875" style="168" customWidth="1"/>
    <col min="12548" max="12548" width="14.85546875" style="168" customWidth="1"/>
    <col min="12549" max="12549" width="6.7109375" style="168" customWidth="1"/>
    <col min="12550" max="12550" width="6.5703125" style="168" customWidth="1"/>
    <col min="12551" max="12552" width="6.140625" style="168" customWidth="1"/>
    <col min="12553" max="12553" width="6.28515625" style="168" customWidth="1"/>
    <col min="12554" max="12554" width="5.42578125" style="168" customWidth="1"/>
    <col min="12555" max="12555" width="8.85546875" style="168" customWidth="1"/>
    <col min="12556" max="12556" width="7.42578125" style="168" customWidth="1"/>
    <col min="12557" max="12557" width="11.5703125" style="168" customWidth="1"/>
    <col min="12558" max="12799" width="8.85546875" style="168"/>
    <col min="12800" max="12800" width="43" style="168" customWidth="1"/>
    <col min="12801" max="12801" width="9.42578125" style="168" customWidth="1"/>
    <col min="12802" max="12802" width="5.5703125" style="168" customWidth="1"/>
    <col min="12803" max="12803" width="17.85546875" style="168" customWidth="1"/>
    <col min="12804" max="12804" width="14.85546875" style="168" customWidth="1"/>
    <col min="12805" max="12805" width="6.7109375" style="168" customWidth="1"/>
    <col min="12806" max="12806" width="6.5703125" style="168" customWidth="1"/>
    <col min="12807" max="12808" width="6.140625" style="168" customWidth="1"/>
    <col min="12809" max="12809" width="6.28515625" style="168" customWidth="1"/>
    <col min="12810" max="12810" width="5.42578125" style="168" customWidth="1"/>
    <col min="12811" max="12811" width="8.85546875" style="168" customWidth="1"/>
    <col min="12812" max="12812" width="7.42578125" style="168" customWidth="1"/>
    <col min="12813" max="12813" width="11.5703125" style="168" customWidth="1"/>
    <col min="12814" max="13055" width="8.85546875" style="168"/>
    <col min="13056" max="13056" width="43" style="168" customWidth="1"/>
    <col min="13057" max="13057" width="9.42578125" style="168" customWidth="1"/>
    <col min="13058" max="13058" width="5.5703125" style="168" customWidth="1"/>
    <col min="13059" max="13059" width="17.85546875" style="168" customWidth="1"/>
    <col min="13060" max="13060" width="14.85546875" style="168" customWidth="1"/>
    <col min="13061" max="13061" width="6.7109375" style="168" customWidth="1"/>
    <col min="13062" max="13062" width="6.5703125" style="168" customWidth="1"/>
    <col min="13063" max="13064" width="6.140625" style="168" customWidth="1"/>
    <col min="13065" max="13065" width="6.28515625" style="168" customWidth="1"/>
    <col min="13066" max="13066" width="5.42578125" style="168" customWidth="1"/>
    <col min="13067" max="13067" width="8.85546875" style="168" customWidth="1"/>
    <col min="13068" max="13068" width="7.42578125" style="168" customWidth="1"/>
    <col min="13069" max="13069" width="11.5703125" style="168" customWidth="1"/>
    <col min="13070" max="13311" width="8.85546875" style="168"/>
    <col min="13312" max="13312" width="43" style="168" customWidth="1"/>
    <col min="13313" max="13313" width="9.42578125" style="168" customWidth="1"/>
    <col min="13314" max="13314" width="5.5703125" style="168" customWidth="1"/>
    <col min="13315" max="13315" width="17.85546875" style="168" customWidth="1"/>
    <col min="13316" max="13316" width="14.85546875" style="168" customWidth="1"/>
    <col min="13317" max="13317" width="6.7109375" style="168" customWidth="1"/>
    <col min="13318" max="13318" width="6.5703125" style="168" customWidth="1"/>
    <col min="13319" max="13320" width="6.140625" style="168" customWidth="1"/>
    <col min="13321" max="13321" width="6.28515625" style="168" customWidth="1"/>
    <col min="13322" max="13322" width="5.42578125" style="168" customWidth="1"/>
    <col min="13323" max="13323" width="8.85546875" style="168" customWidth="1"/>
    <col min="13324" max="13324" width="7.42578125" style="168" customWidth="1"/>
    <col min="13325" max="13325" width="11.5703125" style="168" customWidth="1"/>
    <col min="13326" max="13567" width="8.85546875" style="168"/>
    <col min="13568" max="13568" width="43" style="168" customWidth="1"/>
    <col min="13569" max="13569" width="9.42578125" style="168" customWidth="1"/>
    <col min="13570" max="13570" width="5.5703125" style="168" customWidth="1"/>
    <col min="13571" max="13571" width="17.85546875" style="168" customWidth="1"/>
    <col min="13572" max="13572" width="14.85546875" style="168" customWidth="1"/>
    <col min="13573" max="13573" width="6.7109375" style="168" customWidth="1"/>
    <col min="13574" max="13574" width="6.5703125" style="168" customWidth="1"/>
    <col min="13575" max="13576" width="6.140625" style="168" customWidth="1"/>
    <col min="13577" max="13577" width="6.28515625" style="168" customWidth="1"/>
    <col min="13578" max="13578" width="5.42578125" style="168" customWidth="1"/>
    <col min="13579" max="13579" width="8.85546875" style="168" customWidth="1"/>
    <col min="13580" max="13580" width="7.42578125" style="168" customWidth="1"/>
    <col min="13581" max="13581" width="11.5703125" style="168" customWidth="1"/>
    <col min="13582" max="13823" width="8.85546875" style="168"/>
    <col min="13824" max="13824" width="43" style="168" customWidth="1"/>
    <col min="13825" max="13825" width="9.42578125" style="168" customWidth="1"/>
    <col min="13826" max="13826" width="5.5703125" style="168" customWidth="1"/>
    <col min="13827" max="13827" width="17.85546875" style="168" customWidth="1"/>
    <col min="13828" max="13828" width="14.85546875" style="168" customWidth="1"/>
    <col min="13829" max="13829" width="6.7109375" style="168" customWidth="1"/>
    <col min="13830" max="13830" width="6.5703125" style="168" customWidth="1"/>
    <col min="13831" max="13832" width="6.140625" style="168" customWidth="1"/>
    <col min="13833" max="13833" width="6.28515625" style="168" customWidth="1"/>
    <col min="13834" max="13834" width="5.42578125" style="168" customWidth="1"/>
    <col min="13835" max="13835" width="8.85546875" style="168" customWidth="1"/>
    <col min="13836" max="13836" width="7.42578125" style="168" customWidth="1"/>
    <col min="13837" max="13837" width="11.5703125" style="168" customWidth="1"/>
    <col min="13838" max="14079" width="8.85546875" style="168"/>
    <col min="14080" max="14080" width="43" style="168" customWidth="1"/>
    <col min="14081" max="14081" width="9.42578125" style="168" customWidth="1"/>
    <col min="14082" max="14082" width="5.5703125" style="168" customWidth="1"/>
    <col min="14083" max="14083" width="17.85546875" style="168" customWidth="1"/>
    <col min="14084" max="14084" width="14.85546875" style="168" customWidth="1"/>
    <col min="14085" max="14085" width="6.7109375" style="168" customWidth="1"/>
    <col min="14086" max="14086" width="6.5703125" style="168" customWidth="1"/>
    <col min="14087" max="14088" width="6.140625" style="168" customWidth="1"/>
    <col min="14089" max="14089" width="6.28515625" style="168" customWidth="1"/>
    <col min="14090" max="14090" width="5.42578125" style="168" customWidth="1"/>
    <col min="14091" max="14091" width="8.85546875" style="168" customWidth="1"/>
    <col min="14092" max="14092" width="7.42578125" style="168" customWidth="1"/>
    <col min="14093" max="14093" width="11.5703125" style="168" customWidth="1"/>
    <col min="14094" max="14335" width="8.85546875" style="168"/>
    <col min="14336" max="14336" width="43" style="168" customWidth="1"/>
    <col min="14337" max="14337" width="9.42578125" style="168" customWidth="1"/>
    <col min="14338" max="14338" width="5.5703125" style="168" customWidth="1"/>
    <col min="14339" max="14339" width="17.85546875" style="168" customWidth="1"/>
    <col min="14340" max="14340" width="14.85546875" style="168" customWidth="1"/>
    <col min="14341" max="14341" width="6.7109375" style="168" customWidth="1"/>
    <col min="14342" max="14342" width="6.5703125" style="168" customWidth="1"/>
    <col min="14343" max="14344" width="6.140625" style="168" customWidth="1"/>
    <col min="14345" max="14345" width="6.28515625" style="168" customWidth="1"/>
    <col min="14346" max="14346" width="5.42578125" style="168" customWidth="1"/>
    <col min="14347" max="14347" width="8.85546875" style="168" customWidth="1"/>
    <col min="14348" max="14348" width="7.42578125" style="168" customWidth="1"/>
    <col min="14349" max="14349" width="11.5703125" style="168" customWidth="1"/>
    <col min="14350" max="14591" width="8.85546875" style="168"/>
    <col min="14592" max="14592" width="43" style="168" customWidth="1"/>
    <col min="14593" max="14593" width="9.42578125" style="168" customWidth="1"/>
    <col min="14594" max="14594" width="5.5703125" style="168" customWidth="1"/>
    <col min="14595" max="14595" width="17.85546875" style="168" customWidth="1"/>
    <col min="14596" max="14596" width="14.85546875" style="168" customWidth="1"/>
    <col min="14597" max="14597" width="6.7109375" style="168" customWidth="1"/>
    <col min="14598" max="14598" width="6.5703125" style="168" customWidth="1"/>
    <col min="14599" max="14600" width="6.140625" style="168" customWidth="1"/>
    <col min="14601" max="14601" width="6.28515625" style="168" customWidth="1"/>
    <col min="14602" max="14602" width="5.42578125" style="168" customWidth="1"/>
    <col min="14603" max="14603" width="8.85546875" style="168" customWidth="1"/>
    <col min="14604" max="14604" width="7.42578125" style="168" customWidth="1"/>
    <col min="14605" max="14605" width="11.5703125" style="168" customWidth="1"/>
    <col min="14606" max="14847" width="8.85546875" style="168"/>
    <col min="14848" max="14848" width="43" style="168" customWidth="1"/>
    <col min="14849" max="14849" width="9.42578125" style="168" customWidth="1"/>
    <col min="14850" max="14850" width="5.5703125" style="168" customWidth="1"/>
    <col min="14851" max="14851" width="17.85546875" style="168" customWidth="1"/>
    <col min="14852" max="14852" width="14.85546875" style="168" customWidth="1"/>
    <col min="14853" max="14853" width="6.7109375" style="168" customWidth="1"/>
    <col min="14854" max="14854" width="6.5703125" style="168" customWidth="1"/>
    <col min="14855" max="14856" width="6.140625" style="168" customWidth="1"/>
    <col min="14857" max="14857" width="6.28515625" style="168" customWidth="1"/>
    <col min="14858" max="14858" width="5.42578125" style="168" customWidth="1"/>
    <col min="14859" max="14859" width="8.85546875" style="168" customWidth="1"/>
    <col min="14860" max="14860" width="7.42578125" style="168" customWidth="1"/>
    <col min="14861" max="14861" width="11.5703125" style="168" customWidth="1"/>
    <col min="14862" max="15103" width="8.85546875" style="168"/>
    <col min="15104" max="15104" width="43" style="168" customWidth="1"/>
    <col min="15105" max="15105" width="9.42578125" style="168" customWidth="1"/>
    <col min="15106" max="15106" width="5.5703125" style="168" customWidth="1"/>
    <col min="15107" max="15107" width="17.85546875" style="168" customWidth="1"/>
    <col min="15108" max="15108" width="14.85546875" style="168" customWidth="1"/>
    <col min="15109" max="15109" width="6.7109375" style="168" customWidth="1"/>
    <col min="15110" max="15110" width="6.5703125" style="168" customWidth="1"/>
    <col min="15111" max="15112" width="6.140625" style="168" customWidth="1"/>
    <col min="15113" max="15113" width="6.28515625" style="168" customWidth="1"/>
    <col min="15114" max="15114" width="5.42578125" style="168" customWidth="1"/>
    <col min="15115" max="15115" width="8.85546875" style="168" customWidth="1"/>
    <col min="15116" max="15116" width="7.42578125" style="168" customWidth="1"/>
    <col min="15117" max="15117" width="11.5703125" style="168" customWidth="1"/>
    <col min="15118" max="15359" width="8.85546875" style="168"/>
    <col min="15360" max="15360" width="43" style="168" customWidth="1"/>
    <col min="15361" max="15361" width="9.42578125" style="168" customWidth="1"/>
    <col min="15362" max="15362" width="5.5703125" style="168" customWidth="1"/>
    <col min="15363" max="15363" width="17.85546875" style="168" customWidth="1"/>
    <col min="15364" max="15364" width="14.85546875" style="168" customWidth="1"/>
    <col min="15365" max="15365" width="6.7109375" style="168" customWidth="1"/>
    <col min="15366" max="15366" width="6.5703125" style="168" customWidth="1"/>
    <col min="15367" max="15368" width="6.140625" style="168" customWidth="1"/>
    <col min="15369" max="15369" width="6.28515625" style="168" customWidth="1"/>
    <col min="15370" max="15370" width="5.42578125" style="168" customWidth="1"/>
    <col min="15371" max="15371" width="8.85546875" style="168" customWidth="1"/>
    <col min="15372" max="15372" width="7.42578125" style="168" customWidth="1"/>
    <col min="15373" max="15373" width="11.5703125" style="168" customWidth="1"/>
    <col min="15374" max="15615" width="8.85546875" style="168"/>
    <col min="15616" max="15616" width="43" style="168" customWidth="1"/>
    <col min="15617" max="15617" width="9.42578125" style="168" customWidth="1"/>
    <col min="15618" max="15618" width="5.5703125" style="168" customWidth="1"/>
    <col min="15619" max="15619" width="17.85546875" style="168" customWidth="1"/>
    <col min="15620" max="15620" width="14.85546875" style="168" customWidth="1"/>
    <col min="15621" max="15621" width="6.7109375" style="168" customWidth="1"/>
    <col min="15622" max="15622" width="6.5703125" style="168" customWidth="1"/>
    <col min="15623" max="15624" width="6.140625" style="168" customWidth="1"/>
    <col min="15625" max="15625" width="6.28515625" style="168" customWidth="1"/>
    <col min="15626" max="15626" width="5.42578125" style="168" customWidth="1"/>
    <col min="15627" max="15627" width="8.85546875" style="168" customWidth="1"/>
    <col min="15628" max="15628" width="7.42578125" style="168" customWidth="1"/>
    <col min="15629" max="15629" width="11.5703125" style="168" customWidth="1"/>
    <col min="15630" max="15871" width="8.85546875" style="168"/>
    <col min="15872" max="15872" width="43" style="168" customWidth="1"/>
    <col min="15873" max="15873" width="9.42578125" style="168" customWidth="1"/>
    <col min="15874" max="15874" width="5.5703125" style="168" customWidth="1"/>
    <col min="15875" max="15875" width="17.85546875" style="168" customWidth="1"/>
    <col min="15876" max="15876" width="14.85546875" style="168" customWidth="1"/>
    <col min="15877" max="15877" width="6.7109375" style="168" customWidth="1"/>
    <col min="15878" max="15878" width="6.5703125" style="168" customWidth="1"/>
    <col min="15879" max="15880" width="6.140625" style="168" customWidth="1"/>
    <col min="15881" max="15881" width="6.28515625" style="168" customWidth="1"/>
    <col min="15882" max="15882" width="5.42578125" style="168" customWidth="1"/>
    <col min="15883" max="15883" width="8.85546875" style="168" customWidth="1"/>
    <col min="15884" max="15884" width="7.42578125" style="168" customWidth="1"/>
    <col min="15885" max="15885" width="11.5703125" style="168" customWidth="1"/>
    <col min="15886" max="16127" width="8.85546875" style="168"/>
    <col min="16128" max="16128" width="43" style="168" customWidth="1"/>
    <col min="16129" max="16129" width="9.42578125" style="168" customWidth="1"/>
    <col min="16130" max="16130" width="5.5703125" style="168" customWidth="1"/>
    <col min="16131" max="16131" width="17.85546875" style="168" customWidth="1"/>
    <col min="16132" max="16132" width="14.85546875" style="168" customWidth="1"/>
    <col min="16133" max="16133" width="6.7109375" style="168" customWidth="1"/>
    <col min="16134" max="16134" width="6.5703125" style="168" customWidth="1"/>
    <col min="16135" max="16136" width="6.140625" style="168" customWidth="1"/>
    <col min="16137" max="16137" width="6.28515625" style="168" customWidth="1"/>
    <col min="16138" max="16138" width="5.42578125" style="168" customWidth="1"/>
    <col min="16139" max="16139" width="8.85546875" style="168" customWidth="1"/>
    <col min="16140" max="16140" width="7.42578125" style="168" customWidth="1"/>
    <col min="16141" max="16141" width="11.5703125" style="168" customWidth="1"/>
    <col min="16142" max="16384" width="8.85546875" style="168"/>
  </cols>
  <sheetData>
    <row r="1" spans="1:254" ht="18" customHeight="1">
      <c r="C1" s="168"/>
      <c r="K1" s="150" t="s">
        <v>63</v>
      </c>
      <c r="L1" s="168"/>
      <c r="M1" s="192"/>
    </row>
    <row r="2" spans="1:254" ht="51.75" customHeight="1">
      <c r="B2" s="56"/>
      <c r="E2" s="383"/>
      <c r="F2" s="56"/>
      <c r="G2" s="56"/>
      <c r="H2" s="56"/>
      <c r="I2" s="56"/>
      <c r="J2" s="56"/>
      <c r="K2" s="568" t="s">
        <v>352</v>
      </c>
      <c r="L2" s="568"/>
      <c r="M2" s="568"/>
      <c r="N2" s="568"/>
      <c r="P2" s="151"/>
    </row>
    <row r="3" spans="1:254" ht="15.75" customHeight="1">
      <c r="B3" s="56"/>
      <c r="E3" s="383"/>
      <c r="F3" s="56"/>
      <c r="G3" s="56"/>
      <c r="H3" s="56"/>
      <c r="I3" s="56"/>
      <c r="J3" s="56"/>
      <c r="K3" s="56"/>
      <c r="L3" s="169"/>
      <c r="M3" s="173"/>
    </row>
    <row r="4" spans="1:254" s="174" customFormat="1" ht="29.25" customHeight="1" thickBot="1">
      <c r="A4" s="587" t="s">
        <v>353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</row>
    <row r="5" spans="1:254" s="57" customFormat="1" ht="24" customHeight="1" thickBot="1">
      <c r="A5" s="616" t="s">
        <v>0</v>
      </c>
      <c r="B5" s="618" t="s">
        <v>64</v>
      </c>
      <c r="C5" s="616" t="s">
        <v>65</v>
      </c>
      <c r="D5" s="384" t="s">
        <v>227</v>
      </c>
      <c r="E5" s="385" t="s">
        <v>3</v>
      </c>
      <c r="F5" s="573" t="s">
        <v>67</v>
      </c>
      <c r="G5" s="574"/>
      <c r="H5" s="574"/>
      <c r="I5" s="574"/>
      <c r="J5" s="575"/>
      <c r="K5" s="620" t="s">
        <v>4</v>
      </c>
      <c r="L5" s="618" t="s">
        <v>5</v>
      </c>
      <c r="M5" s="618" t="s">
        <v>6</v>
      </c>
      <c r="N5" s="622" t="s">
        <v>8</v>
      </c>
    </row>
    <row r="6" spans="1:254" s="59" customFormat="1" ht="26.25" customHeight="1" thickBot="1">
      <c r="A6" s="617"/>
      <c r="B6" s="619"/>
      <c r="C6" s="617"/>
      <c r="D6" s="573" t="s">
        <v>68</v>
      </c>
      <c r="E6" s="575"/>
      <c r="F6" s="58" t="s">
        <v>10</v>
      </c>
      <c r="G6" s="58" t="s">
        <v>11</v>
      </c>
      <c r="H6" s="381" t="s">
        <v>69</v>
      </c>
      <c r="I6" s="58" t="s">
        <v>12</v>
      </c>
      <c r="J6" s="58" t="s">
        <v>13</v>
      </c>
      <c r="K6" s="621"/>
      <c r="L6" s="619"/>
      <c r="M6" s="619"/>
      <c r="N6" s="623"/>
    </row>
    <row r="7" spans="1:254" s="59" customFormat="1" ht="7.15" customHeight="1">
      <c r="A7" s="387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66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7"/>
      <c r="AE7" s="387"/>
      <c r="AF7" s="387"/>
      <c r="AG7" s="387"/>
      <c r="AH7" s="387"/>
      <c r="AI7" s="387"/>
      <c r="AJ7" s="387"/>
      <c r="AK7" s="387"/>
      <c r="AL7" s="387"/>
      <c r="AM7" s="387"/>
      <c r="AN7" s="387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387"/>
      <c r="BA7" s="387"/>
      <c r="BB7" s="387"/>
      <c r="BC7" s="387"/>
      <c r="BD7" s="387"/>
      <c r="BE7" s="387"/>
      <c r="BF7" s="387"/>
      <c r="BG7" s="387"/>
      <c r="BH7" s="387"/>
      <c r="BI7" s="387"/>
      <c r="BJ7" s="387"/>
      <c r="BK7" s="387"/>
      <c r="BL7" s="387"/>
      <c r="BM7" s="387"/>
      <c r="BN7" s="387"/>
      <c r="BO7" s="387"/>
      <c r="BP7" s="387"/>
      <c r="BQ7" s="387"/>
      <c r="BR7" s="387"/>
      <c r="BS7" s="387"/>
      <c r="BT7" s="387"/>
      <c r="BU7" s="387"/>
      <c r="BV7" s="387"/>
      <c r="BW7" s="387"/>
      <c r="BX7" s="387"/>
      <c r="BY7" s="387"/>
      <c r="BZ7" s="387"/>
      <c r="CA7" s="387"/>
      <c r="CB7" s="387"/>
      <c r="CC7" s="387"/>
      <c r="CD7" s="387"/>
      <c r="CE7" s="387"/>
      <c r="CF7" s="387"/>
      <c r="CG7" s="387"/>
      <c r="CH7" s="387"/>
      <c r="CI7" s="387"/>
      <c r="CJ7" s="387"/>
      <c r="CK7" s="387"/>
      <c r="CL7" s="387"/>
      <c r="CM7" s="387"/>
      <c r="CN7" s="387"/>
      <c r="CO7" s="387"/>
      <c r="CP7" s="387"/>
      <c r="CQ7" s="387"/>
      <c r="CR7" s="387"/>
      <c r="CS7" s="387"/>
      <c r="CT7" s="387"/>
      <c r="CU7" s="387"/>
      <c r="CV7" s="387"/>
      <c r="CW7" s="387"/>
      <c r="CX7" s="387"/>
      <c r="CY7" s="387"/>
      <c r="CZ7" s="387"/>
      <c r="DA7" s="387"/>
      <c r="DB7" s="387"/>
      <c r="DC7" s="387"/>
      <c r="DD7" s="387"/>
      <c r="DE7" s="387"/>
      <c r="DF7" s="387"/>
      <c r="DG7" s="387"/>
      <c r="DH7" s="387"/>
      <c r="DI7" s="387"/>
      <c r="DJ7" s="387"/>
      <c r="DK7" s="387"/>
      <c r="DL7" s="387"/>
      <c r="DM7" s="387"/>
      <c r="DN7" s="387"/>
      <c r="DO7" s="387"/>
      <c r="DP7" s="387"/>
      <c r="DQ7" s="387"/>
      <c r="DR7" s="387"/>
      <c r="DS7" s="387"/>
      <c r="DT7" s="387"/>
      <c r="DU7" s="387"/>
      <c r="DV7" s="387"/>
      <c r="DW7" s="387"/>
      <c r="DX7" s="387"/>
      <c r="DY7" s="387"/>
      <c r="DZ7" s="387"/>
      <c r="EA7" s="387"/>
      <c r="EB7" s="387"/>
      <c r="EC7" s="387"/>
      <c r="ED7" s="387"/>
      <c r="EE7" s="387"/>
      <c r="EF7" s="387"/>
      <c r="EG7" s="387"/>
      <c r="EH7" s="387"/>
      <c r="EI7" s="387"/>
      <c r="EJ7" s="387"/>
      <c r="EK7" s="387"/>
      <c r="EL7" s="387"/>
      <c r="EM7" s="387"/>
      <c r="EN7" s="387"/>
      <c r="EO7" s="387"/>
      <c r="EP7" s="387"/>
      <c r="EQ7" s="387"/>
      <c r="ER7" s="387"/>
      <c r="ES7" s="387"/>
      <c r="ET7" s="387"/>
      <c r="EU7" s="387"/>
      <c r="EV7" s="387"/>
      <c r="EW7" s="387"/>
      <c r="EX7" s="387"/>
      <c r="EY7" s="387"/>
      <c r="EZ7" s="387"/>
      <c r="FA7" s="387"/>
      <c r="FB7" s="387"/>
      <c r="FC7" s="387"/>
      <c r="FD7" s="387"/>
      <c r="FE7" s="387"/>
      <c r="FF7" s="387"/>
      <c r="FG7" s="387"/>
      <c r="FH7" s="387"/>
      <c r="FI7" s="387"/>
      <c r="FJ7" s="387"/>
      <c r="FK7" s="387"/>
      <c r="FL7" s="387"/>
      <c r="FM7" s="387"/>
      <c r="FN7" s="387"/>
      <c r="FO7" s="387"/>
      <c r="FP7" s="387"/>
      <c r="FQ7" s="387"/>
      <c r="FR7" s="387"/>
      <c r="FS7" s="387"/>
      <c r="FT7" s="387"/>
      <c r="FU7" s="387"/>
      <c r="FV7" s="387"/>
      <c r="FW7" s="387"/>
      <c r="FX7" s="387"/>
      <c r="FY7" s="387"/>
      <c r="FZ7" s="387"/>
      <c r="GA7" s="387"/>
      <c r="GB7" s="387"/>
      <c r="GC7" s="387"/>
      <c r="GD7" s="387"/>
      <c r="GE7" s="387"/>
      <c r="GF7" s="387"/>
      <c r="GG7" s="387"/>
      <c r="GH7" s="387"/>
      <c r="GI7" s="387"/>
      <c r="GJ7" s="387"/>
      <c r="GK7" s="387"/>
      <c r="GL7" s="387"/>
      <c r="GM7" s="387"/>
      <c r="GN7" s="387"/>
      <c r="GO7" s="387"/>
      <c r="GP7" s="387"/>
      <c r="GQ7" s="387"/>
      <c r="GR7" s="387"/>
      <c r="GS7" s="387"/>
      <c r="GT7" s="387"/>
      <c r="GU7" s="387"/>
      <c r="GV7" s="387"/>
      <c r="GW7" s="387"/>
      <c r="GX7" s="387"/>
      <c r="GY7" s="387"/>
      <c r="GZ7" s="387"/>
      <c r="HA7" s="387"/>
      <c r="HB7" s="387"/>
      <c r="HC7" s="387"/>
      <c r="HD7" s="387"/>
      <c r="HE7" s="387"/>
      <c r="HF7" s="387"/>
      <c r="HG7" s="387"/>
      <c r="HH7" s="387"/>
      <c r="HI7" s="387"/>
      <c r="HJ7" s="387"/>
      <c r="HK7" s="387"/>
      <c r="HL7" s="387"/>
      <c r="HM7" s="387"/>
      <c r="HN7" s="387"/>
      <c r="HO7" s="387"/>
      <c r="HP7" s="387"/>
      <c r="HQ7" s="387"/>
      <c r="HR7" s="387"/>
      <c r="HS7" s="387"/>
      <c r="HT7" s="387"/>
      <c r="HU7" s="387"/>
      <c r="HV7" s="387"/>
      <c r="HW7" s="387"/>
      <c r="HX7" s="387"/>
      <c r="HY7" s="387"/>
      <c r="HZ7" s="387"/>
      <c r="IA7" s="387"/>
      <c r="IB7" s="387"/>
      <c r="IC7" s="387"/>
      <c r="ID7" s="387"/>
      <c r="IE7" s="387"/>
      <c r="IF7" s="387"/>
      <c r="IG7" s="387"/>
      <c r="IH7" s="387"/>
      <c r="II7" s="387"/>
      <c r="IJ7" s="387"/>
      <c r="IK7" s="387"/>
      <c r="IL7" s="387"/>
      <c r="IM7" s="387"/>
      <c r="IN7" s="387"/>
      <c r="IO7" s="387"/>
      <c r="IP7" s="387"/>
      <c r="IQ7" s="387"/>
      <c r="IR7" s="387"/>
      <c r="IS7" s="387"/>
      <c r="IT7" s="387"/>
    </row>
    <row r="8" spans="1:254" s="77" customFormat="1" ht="20.25" customHeight="1">
      <c r="A8" s="611" t="s">
        <v>109</v>
      </c>
      <c r="B8" s="611"/>
      <c r="C8" s="611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  <c r="AC8" s="615"/>
      <c r="AD8" s="615"/>
      <c r="AE8" s="615"/>
      <c r="AF8" s="615"/>
      <c r="AG8" s="615"/>
      <c r="AH8" s="615"/>
      <c r="AI8" s="615"/>
      <c r="AJ8" s="615"/>
      <c r="AK8" s="615"/>
      <c r="AL8" s="615"/>
      <c r="AM8" s="615"/>
      <c r="AN8" s="615"/>
      <c r="AO8" s="615"/>
      <c r="AP8" s="615"/>
      <c r="AQ8" s="615"/>
      <c r="AR8" s="615"/>
      <c r="AS8" s="615"/>
      <c r="AT8" s="615"/>
      <c r="AU8" s="615"/>
      <c r="AV8" s="615"/>
      <c r="AW8" s="615"/>
      <c r="AX8" s="615"/>
      <c r="AY8" s="615"/>
      <c r="AZ8" s="615"/>
      <c r="BA8" s="615"/>
      <c r="BB8" s="615"/>
      <c r="BC8" s="615"/>
      <c r="BD8" s="615"/>
      <c r="BE8" s="615"/>
      <c r="BF8" s="615"/>
      <c r="BG8" s="615"/>
      <c r="BH8" s="615"/>
      <c r="BI8" s="615"/>
      <c r="BJ8" s="615"/>
      <c r="BK8" s="615"/>
      <c r="BL8" s="615"/>
      <c r="BM8" s="615"/>
      <c r="BN8" s="615"/>
      <c r="BO8" s="615"/>
      <c r="BP8" s="615"/>
      <c r="BQ8" s="615"/>
      <c r="BR8" s="615"/>
      <c r="BS8" s="615"/>
      <c r="BT8" s="615"/>
      <c r="BU8" s="615"/>
      <c r="BV8" s="615"/>
      <c r="BW8" s="615"/>
      <c r="BX8" s="615"/>
      <c r="BY8" s="615"/>
      <c r="BZ8" s="615"/>
      <c r="CA8" s="615"/>
      <c r="CB8" s="615"/>
      <c r="CC8" s="615"/>
      <c r="CD8" s="615"/>
      <c r="CE8" s="615"/>
      <c r="CF8" s="615"/>
      <c r="CG8" s="615"/>
      <c r="CH8" s="615"/>
      <c r="CI8" s="615"/>
      <c r="CJ8" s="615"/>
      <c r="CK8" s="615"/>
      <c r="CL8" s="615"/>
      <c r="CM8" s="615"/>
      <c r="CN8" s="615"/>
      <c r="CO8" s="615"/>
      <c r="CP8" s="615"/>
      <c r="CQ8" s="615"/>
      <c r="CR8" s="615"/>
      <c r="CS8" s="615"/>
      <c r="CT8" s="615"/>
      <c r="CU8" s="615"/>
      <c r="CV8" s="615"/>
      <c r="CW8" s="615"/>
      <c r="CX8" s="615"/>
      <c r="CY8" s="615"/>
      <c r="CZ8" s="615"/>
      <c r="DA8" s="615"/>
      <c r="DB8" s="615"/>
      <c r="DC8" s="615"/>
      <c r="DD8" s="615"/>
      <c r="DE8" s="615"/>
      <c r="DF8" s="615"/>
      <c r="DG8" s="615"/>
      <c r="DH8" s="615"/>
      <c r="DI8" s="615"/>
      <c r="DJ8" s="615"/>
      <c r="DK8" s="615"/>
      <c r="DL8" s="615"/>
      <c r="DM8" s="615"/>
      <c r="DN8" s="615"/>
      <c r="DO8" s="615"/>
      <c r="DP8" s="615"/>
      <c r="DQ8" s="615"/>
      <c r="DR8" s="615"/>
      <c r="DS8" s="615"/>
      <c r="DT8" s="615"/>
      <c r="DU8" s="615"/>
      <c r="DV8" s="615"/>
      <c r="DW8" s="615"/>
      <c r="DX8" s="615"/>
      <c r="DY8" s="615"/>
      <c r="DZ8" s="615"/>
      <c r="EA8" s="615"/>
      <c r="EB8" s="615"/>
      <c r="EC8" s="615"/>
      <c r="ED8" s="615"/>
      <c r="EE8" s="615"/>
      <c r="EF8" s="615"/>
      <c r="EG8" s="615"/>
      <c r="EH8" s="615"/>
      <c r="EI8" s="615"/>
      <c r="EJ8" s="615"/>
      <c r="EK8" s="615"/>
      <c r="EL8" s="615"/>
      <c r="EM8" s="615"/>
      <c r="EN8" s="615"/>
      <c r="EO8" s="615"/>
      <c r="EP8" s="615"/>
      <c r="EQ8" s="615"/>
      <c r="ER8" s="615"/>
      <c r="ES8" s="615"/>
      <c r="ET8" s="615"/>
      <c r="EU8" s="615"/>
      <c r="EV8" s="615"/>
      <c r="EW8" s="615"/>
      <c r="EX8" s="615"/>
      <c r="EY8" s="615"/>
      <c r="EZ8" s="615"/>
      <c r="FA8" s="615"/>
      <c r="FB8" s="615"/>
      <c r="FC8" s="615"/>
      <c r="FD8" s="615"/>
      <c r="FE8" s="615"/>
      <c r="FF8" s="615"/>
      <c r="FG8" s="615"/>
      <c r="FH8" s="615"/>
      <c r="FI8" s="615"/>
      <c r="FJ8" s="615"/>
      <c r="FK8" s="615"/>
      <c r="FL8" s="615"/>
      <c r="FM8" s="615"/>
      <c r="FN8" s="615"/>
      <c r="FO8" s="615"/>
      <c r="FP8" s="615"/>
      <c r="FQ8" s="615"/>
      <c r="FR8" s="615"/>
      <c r="FS8" s="615"/>
      <c r="FT8" s="615"/>
      <c r="FU8" s="615"/>
      <c r="FV8" s="615"/>
      <c r="FW8" s="615"/>
      <c r="FX8" s="615"/>
      <c r="FY8" s="615"/>
      <c r="FZ8" s="615"/>
      <c r="GA8" s="615"/>
      <c r="GB8" s="615"/>
      <c r="GC8" s="615"/>
      <c r="GD8" s="615"/>
      <c r="GE8" s="615"/>
      <c r="GF8" s="615"/>
      <c r="GG8" s="615"/>
      <c r="GH8" s="615"/>
      <c r="GI8" s="615"/>
      <c r="GJ8" s="615"/>
      <c r="GK8" s="615"/>
      <c r="GL8" s="615"/>
      <c r="GM8" s="615"/>
      <c r="GN8" s="615"/>
      <c r="GO8" s="615"/>
      <c r="GP8" s="615"/>
      <c r="GQ8" s="615"/>
      <c r="GR8" s="615"/>
      <c r="GS8" s="615"/>
      <c r="GT8" s="615"/>
      <c r="GU8" s="615"/>
      <c r="GV8" s="615"/>
      <c r="GW8" s="615"/>
      <c r="GX8" s="615"/>
      <c r="GY8" s="615"/>
      <c r="GZ8" s="615"/>
      <c r="HA8" s="615"/>
      <c r="HB8" s="615"/>
      <c r="HC8" s="615"/>
      <c r="HD8" s="615"/>
      <c r="HE8" s="615"/>
      <c r="HF8" s="615"/>
      <c r="HG8" s="615"/>
      <c r="HH8" s="615"/>
      <c r="HI8" s="615"/>
      <c r="HJ8" s="615"/>
      <c r="HK8" s="615"/>
      <c r="HL8" s="615"/>
      <c r="HM8" s="615"/>
      <c r="HN8" s="615"/>
      <c r="HO8" s="615"/>
      <c r="HP8" s="615"/>
      <c r="HQ8" s="615"/>
      <c r="HR8" s="615"/>
      <c r="HS8" s="615"/>
      <c r="HT8" s="615"/>
      <c r="HU8" s="615"/>
      <c r="HV8" s="615"/>
      <c r="HW8" s="615"/>
      <c r="HX8" s="615"/>
      <c r="HY8" s="615"/>
      <c r="HZ8" s="615"/>
      <c r="IA8" s="615"/>
      <c r="IB8" s="615"/>
      <c r="IC8" s="615"/>
      <c r="ID8" s="615"/>
      <c r="IE8" s="615"/>
      <c r="IF8" s="615"/>
      <c r="IG8" s="615"/>
      <c r="IH8" s="615"/>
      <c r="II8" s="615"/>
      <c r="IJ8" s="615"/>
      <c r="IK8" s="615"/>
      <c r="IL8" s="615"/>
      <c r="IM8" s="615"/>
      <c r="IN8" s="615"/>
      <c r="IO8" s="615"/>
      <c r="IP8" s="615"/>
      <c r="IQ8" s="615"/>
      <c r="IR8" s="615"/>
      <c r="IS8" s="615"/>
      <c r="IT8" s="386"/>
    </row>
    <row r="9" spans="1:254" s="77" customFormat="1" ht="20.25" customHeight="1">
      <c r="A9" s="611" t="s">
        <v>150</v>
      </c>
      <c r="B9" s="611"/>
      <c r="C9" s="611"/>
      <c r="D9" s="611"/>
      <c r="E9" s="611"/>
      <c r="F9" s="611"/>
      <c r="G9" s="611"/>
      <c r="H9" s="611"/>
      <c r="I9" s="611"/>
      <c r="J9" s="611"/>
      <c r="K9" s="611"/>
      <c r="L9" s="611"/>
      <c r="M9" s="611"/>
      <c r="N9" s="367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6"/>
      <c r="AE9" s="386"/>
      <c r="AF9" s="386"/>
      <c r="AG9" s="386"/>
      <c r="AH9" s="386"/>
      <c r="AI9" s="386"/>
      <c r="AJ9" s="386"/>
      <c r="AK9" s="386"/>
      <c r="AL9" s="386"/>
      <c r="AM9" s="386"/>
      <c r="AN9" s="386"/>
      <c r="AO9" s="386"/>
      <c r="AP9" s="386"/>
      <c r="AQ9" s="386"/>
      <c r="AR9" s="386"/>
      <c r="AS9" s="386"/>
      <c r="AT9" s="386"/>
      <c r="AU9" s="386"/>
      <c r="AV9" s="386"/>
      <c r="AW9" s="386"/>
      <c r="AX9" s="386"/>
      <c r="AY9" s="386"/>
      <c r="AZ9" s="386"/>
      <c r="BA9" s="386"/>
      <c r="BB9" s="386"/>
      <c r="BC9" s="386"/>
      <c r="BD9" s="386"/>
      <c r="BE9" s="386"/>
      <c r="BF9" s="386"/>
      <c r="BG9" s="386"/>
      <c r="BH9" s="386"/>
      <c r="BI9" s="386"/>
      <c r="BJ9" s="386"/>
      <c r="BK9" s="386"/>
      <c r="BL9" s="386"/>
      <c r="BM9" s="386"/>
      <c r="BN9" s="386"/>
      <c r="BO9" s="386"/>
      <c r="BP9" s="386"/>
      <c r="BQ9" s="386"/>
      <c r="BR9" s="386"/>
      <c r="BS9" s="386"/>
      <c r="BT9" s="386"/>
      <c r="BU9" s="386"/>
      <c r="BV9" s="386"/>
      <c r="BW9" s="386"/>
      <c r="BX9" s="386"/>
      <c r="BY9" s="386"/>
      <c r="BZ9" s="386"/>
      <c r="CA9" s="386"/>
      <c r="CB9" s="386"/>
      <c r="CC9" s="386"/>
      <c r="CD9" s="386"/>
      <c r="CE9" s="386"/>
      <c r="CF9" s="386"/>
      <c r="CG9" s="386"/>
      <c r="CH9" s="386"/>
      <c r="CI9" s="386"/>
      <c r="CJ9" s="386"/>
      <c r="CK9" s="386"/>
      <c r="CL9" s="386"/>
      <c r="CM9" s="386"/>
      <c r="CN9" s="386"/>
      <c r="CO9" s="386"/>
      <c r="CP9" s="386"/>
      <c r="CQ9" s="386"/>
      <c r="CR9" s="386"/>
      <c r="CS9" s="386"/>
      <c r="CT9" s="386"/>
      <c r="CU9" s="386"/>
      <c r="CV9" s="386"/>
      <c r="CW9" s="386"/>
      <c r="CX9" s="386"/>
      <c r="CY9" s="386"/>
      <c r="CZ9" s="386"/>
      <c r="DA9" s="386"/>
      <c r="DB9" s="386"/>
      <c r="DC9" s="386"/>
      <c r="DD9" s="386"/>
      <c r="DE9" s="386"/>
      <c r="DF9" s="386"/>
      <c r="DG9" s="386"/>
      <c r="DH9" s="386"/>
      <c r="DI9" s="386"/>
      <c r="DJ9" s="386"/>
      <c r="DK9" s="386"/>
      <c r="DL9" s="386"/>
      <c r="DM9" s="386"/>
      <c r="DN9" s="386"/>
      <c r="DO9" s="386"/>
      <c r="DP9" s="386"/>
      <c r="DQ9" s="386"/>
      <c r="DR9" s="386"/>
      <c r="DS9" s="386"/>
      <c r="DT9" s="386"/>
      <c r="DU9" s="386"/>
      <c r="DV9" s="386"/>
      <c r="DW9" s="386"/>
      <c r="DX9" s="386"/>
      <c r="DY9" s="386"/>
      <c r="DZ9" s="386"/>
      <c r="EA9" s="386"/>
      <c r="EB9" s="386"/>
      <c r="EC9" s="386"/>
      <c r="ED9" s="386"/>
      <c r="EE9" s="386"/>
      <c r="EF9" s="386"/>
      <c r="EG9" s="386"/>
      <c r="EH9" s="386"/>
      <c r="EI9" s="386"/>
      <c r="EJ9" s="386"/>
      <c r="EK9" s="386"/>
      <c r="EL9" s="386"/>
      <c r="EM9" s="386"/>
      <c r="EN9" s="386"/>
      <c r="EO9" s="386"/>
      <c r="EP9" s="386"/>
      <c r="EQ9" s="386"/>
      <c r="ER9" s="386"/>
      <c r="ES9" s="386"/>
      <c r="ET9" s="386"/>
      <c r="EU9" s="386"/>
      <c r="EV9" s="386"/>
      <c r="EW9" s="386"/>
      <c r="EX9" s="386"/>
      <c r="EY9" s="386"/>
      <c r="EZ9" s="386"/>
      <c r="FA9" s="386"/>
      <c r="FB9" s="386"/>
      <c r="FC9" s="386"/>
      <c r="FD9" s="386"/>
      <c r="FE9" s="386"/>
      <c r="FF9" s="386"/>
      <c r="FG9" s="386"/>
      <c r="FH9" s="386"/>
      <c r="FI9" s="386"/>
      <c r="FJ9" s="386"/>
      <c r="FK9" s="386"/>
      <c r="FL9" s="386"/>
      <c r="FM9" s="386"/>
      <c r="FN9" s="386"/>
      <c r="FO9" s="386"/>
      <c r="FP9" s="386"/>
      <c r="FQ9" s="386"/>
      <c r="FR9" s="386"/>
      <c r="FS9" s="386"/>
      <c r="FT9" s="386"/>
      <c r="FU9" s="386"/>
      <c r="FV9" s="386"/>
      <c r="FW9" s="386"/>
      <c r="FX9" s="386"/>
      <c r="FY9" s="386"/>
      <c r="FZ9" s="386"/>
      <c r="GA9" s="386"/>
      <c r="GB9" s="386"/>
      <c r="GC9" s="386"/>
      <c r="GD9" s="386"/>
      <c r="GE9" s="386"/>
      <c r="GF9" s="386"/>
      <c r="GG9" s="386"/>
      <c r="GH9" s="386"/>
      <c r="GI9" s="386"/>
      <c r="GJ9" s="386"/>
      <c r="GK9" s="386"/>
      <c r="GL9" s="386"/>
      <c r="GM9" s="386"/>
      <c r="GN9" s="386"/>
      <c r="GO9" s="386"/>
      <c r="GP9" s="386"/>
      <c r="GQ9" s="386"/>
      <c r="GR9" s="386"/>
      <c r="GS9" s="386"/>
      <c r="GT9" s="386"/>
      <c r="GU9" s="386"/>
      <c r="GV9" s="386"/>
      <c r="GW9" s="386"/>
      <c r="GX9" s="386"/>
      <c r="GY9" s="386"/>
      <c r="GZ9" s="386"/>
      <c r="HA9" s="386"/>
      <c r="HB9" s="386"/>
      <c r="HC9" s="386"/>
      <c r="HD9" s="386"/>
      <c r="HE9" s="386"/>
      <c r="HF9" s="386"/>
      <c r="HG9" s="386"/>
      <c r="HH9" s="386"/>
      <c r="HI9" s="386"/>
      <c r="HJ9" s="386"/>
      <c r="HK9" s="386"/>
      <c r="HL9" s="386"/>
      <c r="HM9" s="386"/>
      <c r="HN9" s="386"/>
      <c r="HO9" s="386"/>
      <c r="HP9" s="386"/>
      <c r="HQ9" s="386"/>
      <c r="HR9" s="386"/>
      <c r="HS9" s="386"/>
      <c r="HT9" s="386"/>
      <c r="HU9" s="386"/>
      <c r="HV9" s="386"/>
      <c r="HW9" s="386"/>
      <c r="HX9" s="386"/>
      <c r="HY9" s="386"/>
      <c r="HZ9" s="386"/>
      <c r="IA9" s="386"/>
      <c r="IB9" s="386"/>
      <c r="IC9" s="386"/>
      <c r="ID9" s="386"/>
      <c r="IE9" s="386"/>
      <c r="IF9" s="386"/>
      <c r="IG9" s="386"/>
      <c r="IH9" s="386"/>
      <c r="II9" s="386"/>
      <c r="IJ9" s="386"/>
      <c r="IK9" s="386"/>
      <c r="IL9" s="386"/>
      <c r="IM9" s="386"/>
      <c r="IN9" s="386"/>
      <c r="IO9" s="386"/>
      <c r="IP9" s="386"/>
      <c r="IQ9" s="386"/>
      <c r="IR9" s="386"/>
      <c r="IS9" s="386"/>
      <c r="IT9" s="386"/>
    </row>
    <row r="10" spans="1:254" s="77" customFormat="1" ht="27" customHeight="1">
      <c r="A10" s="611" t="s">
        <v>108</v>
      </c>
      <c r="B10" s="611"/>
      <c r="C10" s="611"/>
      <c r="D10" s="611"/>
      <c r="E10" s="611"/>
      <c r="F10" s="611"/>
      <c r="G10" s="611"/>
      <c r="H10" s="611"/>
      <c r="I10" s="611"/>
      <c r="J10" s="611"/>
      <c r="K10" s="611"/>
      <c r="L10" s="611"/>
      <c r="M10" s="611"/>
      <c r="N10" s="368"/>
    </row>
    <row r="11" spans="1:254" s="304" customFormat="1" ht="21.75" customHeight="1">
      <c r="A11" s="360"/>
      <c r="B11" s="360"/>
      <c r="C11" s="360"/>
      <c r="D11" s="361" t="s">
        <v>83</v>
      </c>
      <c r="E11" s="362"/>
      <c r="F11" s="360"/>
      <c r="G11" s="360"/>
      <c r="H11" s="360"/>
      <c r="I11" s="360"/>
      <c r="J11" s="360"/>
      <c r="K11" s="360"/>
      <c r="L11" s="363"/>
      <c r="M11" s="363"/>
      <c r="N11" s="370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</row>
    <row r="12" spans="1:254" s="302" customFormat="1" ht="24.6" customHeight="1">
      <c r="A12" s="388" t="s">
        <v>354</v>
      </c>
      <c r="B12" s="296" t="s">
        <v>94</v>
      </c>
      <c r="C12" s="297">
        <v>14</v>
      </c>
      <c r="D12" s="298" t="s">
        <v>143</v>
      </c>
      <c r="E12" s="298" t="s">
        <v>144</v>
      </c>
      <c r="F12" s="299">
        <v>4</v>
      </c>
      <c r="G12" s="299">
        <v>1</v>
      </c>
      <c r="H12" s="299">
        <v>0</v>
      </c>
      <c r="I12" s="299">
        <v>0</v>
      </c>
      <c r="J12" s="299">
        <v>5</v>
      </c>
      <c r="K12" s="300"/>
      <c r="L12" s="301">
        <v>3401280</v>
      </c>
      <c r="M12" s="297">
        <f t="shared" ref="M12:M17" si="0">C12*J12</f>
        <v>70</v>
      </c>
      <c r="N12" s="375"/>
    </row>
    <row r="13" spans="1:254" s="302" customFormat="1" ht="24.6" customHeight="1">
      <c r="A13" s="388" t="s">
        <v>355</v>
      </c>
      <c r="B13" s="296" t="s">
        <v>79</v>
      </c>
      <c r="C13" s="297">
        <v>6</v>
      </c>
      <c r="D13" s="298" t="s">
        <v>143</v>
      </c>
      <c r="E13" s="298"/>
      <c r="F13" s="299">
        <v>4</v>
      </c>
      <c r="G13" s="299">
        <v>1</v>
      </c>
      <c r="H13" s="299">
        <v>0</v>
      </c>
      <c r="I13" s="299">
        <v>0</v>
      </c>
      <c r="J13" s="299">
        <v>5</v>
      </c>
      <c r="K13" s="300" t="s">
        <v>72</v>
      </c>
      <c r="L13" s="301">
        <v>3401280</v>
      </c>
      <c r="M13" s="297">
        <f t="shared" si="0"/>
        <v>30</v>
      </c>
      <c r="N13" s="375"/>
    </row>
    <row r="14" spans="1:254" s="302" customFormat="1" ht="24.6" customHeight="1">
      <c r="A14" s="388" t="s">
        <v>356</v>
      </c>
      <c r="B14" s="296" t="s">
        <v>151</v>
      </c>
      <c r="C14" s="297">
        <v>14</v>
      </c>
      <c r="D14" s="298" t="s">
        <v>143</v>
      </c>
      <c r="E14" s="298" t="s">
        <v>144</v>
      </c>
      <c r="F14" s="299">
        <v>4</v>
      </c>
      <c r="G14" s="299">
        <v>1</v>
      </c>
      <c r="H14" s="299">
        <v>0</v>
      </c>
      <c r="I14" s="299">
        <v>0</v>
      </c>
      <c r="J14" s="299">
        <v>5</v>
      </c>
      <c r="K14" s="300"/>
      <c r="L14" s="301">
        <v>3401280</v>
      </c>
      <c r="M14" s="297">
        <f t="shared" si="0"/>
        <v>70</v>
      </c>
      <c r="N14" s="375"/>
    </row>
    <row r="15" spans="1:254" s="302" customFormat="1" ht="24.6" customHeight="1">
      <c r="A15" s="388" t="s">
        <v>357</v>
      </c>
      <c r="B15" s="296" t="s">
        <v>60</v>
      </c>
      <c r="C15" s="297">
        <v>6</v>
      </c>
      <c r="D15" s="298" t="s">
        <v>143</v>
      </c>
      <c r="E15" s="298"/>
      <c r="F15" s="299">
        <v>4</v>
      </c>
      <c r="G15" s="299">
        <v>1</v>
      </c>
      <c r="H15" s="299">
        <v>0</v>
      </c>
      <c r="I15" s="299">
        <v>0</v>
      </c>
      <c r="J15" s="299">
        <v>5</v>
      </c>
      <c r="K15" s="300" t="s">
        <v>72</v>
      </c>
      <c r="L15" s="301">
        <v>3401280</v>
      </c>
      <c r="M15" s="297">
        <f t="shared" si="0"/>
        <v>30</v>
      </c>
      <c r="N15" s="375"/>
    </row>
    <row r="16" spans="1:254" s="302" customFormat="1" ht="24.6" customHeight="1">
      <c r="A16" s="388" t="s">
        <v>390</v>
      </c>
      <c r="B16" s="296" t="s">
        <v>92</v>
      </c>
      <c r="C16" s="297">
        <v>14</v>
      </c>
      <c r="D16" s="298" t="s">
        <v>143</v>
      </c>
      <c r="E16" s="298" t="s">
        <v>144</v>
      </c>
      <c r="F16" s="299">
        <v>4</v>
      </c>
      <c r="G16" s="299"/>
      <c r="H16" s="299">
        <v>0</v>
      </c>
      <c r="I16" s="299">
        <v>0</v>
      </c>
      <c r="J16" s="299">
        <v>4</v>
      </c>
      <c r="K16" s="300"/>
      <c r="L16" s="301">
        <v>3401280</v>
      </c>
      <c r="M16" s="297">
        <f t="shared" si="0"/>
        <v>56</v>
      </c>
      <c r="N16" s="375"/>
    </row>
    <row r="17" spans="1:253" s="302" customFormat="1" ht="24.6" customHeight="1">
      <c r="A17" s="388" t="s">
        <v>391</v>
      </c>
      <c r="B17" s="296" t="s">
        <v>49</v>
      </c>
      <c r="C17" s="297">
        <v>6</v>
      </c>
      <c r="D17" s="298" t="s">
        <v>143</v>
      </c>
      <c r="E17" s="298"/>
      <c r="F17" s="299">
        <v>4</v>
      </c>
      <c r="G17" s="299">
        <v>1</v>
      </c>
      <c r="H17" s="299">
        <v>0</v>
      </c>
      <c r="I17" s="299">
        <v>0</v>
      </c>
      <c r="J17" s="299">
        <v>5</v>
      </c>
      <c r="K17" s="300" t="s">
        <v>72</v>
      </c>
      <c r="L17" s="301">
        <v>3401280</v>
      </c>
      <c r="M17" s="297">
        <f t="shared" si="0"/>
        <v>30</v>
      </c>
      <c r="N17" s="375"/>
      <c r="O17" s="302">
        <v>1</v>
      </c>
    </row>
    <row r="18" spans="1:253" s="151" customFormat="1" ht="14.45" customHeight="1">
      <c r="A18" s="382" t="s">
        <v>102</v>
      </c>
      <c r="B18" s="348"/>
      <c r="C18" s="349"/>
      <c r="D18" s="350"/>
      <c r="E18" s="351"/>
      <c r="F18" s="351"/>
      <c r="G18" s="351"/>
      <c r="H18" s="351"/>
      <c r="I18" s="351"/>
      <c r="J18" s="351"/>
      <c r="K18" s="351"/>
      <c r="L18" s="351"/>
      <c r="M18" s="352">
        <f>SUM(M12:M17)</f>
        <v>286</v>
      </c>
      <c r="N18" s="380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  <c r="GY18" s="168"/>
      <c r="GZ18" s="168"/>
      <c r="HA18" s="168"/>
      <c r="HB18" s="168"/>
      <c r="HC18" s="168"/>
      <c r="HD18" s="168"/>
      <c r="HE18" s="168"/>
      <c r="HF18" s="168"/>
      <c r="HG18" s="168"/>
      <c r="HH18" s="168"/>
      <c r="HI18" s="168"/>
      <c r="HJ18" s="168"/>
      <c r="HK18" s="168"/>
      <c r="HL18" s="168"/>
      <c r="HM18" s="168"/>
      <c r="HN18" s="168"/>
      <c r="HO18" s="168"/>
      <c r="HP18" s="168"/>
      <c r="HQ18" s="168"/>
      <c r="HR18" s="168"/>
      <c r="HS18" s="168"/>
      <c r="HT18" s="168"/>
      <c r="HU18" s="168"/>
      <c r="HV18" s="168"/>
      <c r="HW18" s="168"/>
      <c r="HX18" s="168"/>
      <c r="HY18" s="168"/>
      <c r="HZ18" s="168"/>
      <c r="IA18" s="168"/>
      <c r="IB18" s="168"/>
      <c r="IC18" s="168"/>
      <c r="ID18" s="168"/>
      <c r="IE18" s="168"/>
      <c r="IF18" s="168"/>
      <c r="IG18" s="168"/>
      <c r="IH18" s="168"/>
      <c r="II18" s="168"/>
      <c r="IJ18" s="168"/>
      <c r="IK18" s="168"/>
      <c r="IL18" s="168"/>
      <c r="IM18" s="168"/>
      <c r="IN18" s="168"/>
      <c r="IO18" s="168"/>
    </row>
    <row r="19" spans="1:253" s="304" customFormat="1" ht="21.75" customHeight="1">
      <c r="A19" s="360"/>
      <c r="B19" s="360"/>
      <c r="C19" s="360"/>
      <c r="D19" s="361" t="s">
        <v>358</v>
      </c>
      <c r="E19" s="362"/>
      <c r="F19" s="360"/>
      <c r="G19" s="360"/>
      <c r="H19" s="360"/>
      <c r="I19" s="360"/>
      <c r="J19" s="360"/>
      <c r="K19" s="360"/>
      <c r="L19" s="363"/>
      <c r="M19" s="363"/>
      <c r="N19" s="370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</row>
    <row r="20" spans="1:253" s="345" customFormat="1" ht="38.25" customHeight="1">
      <c r="A20" s="390" t="s">
        <v>359</v>
      </c>
      <c r="B20" s="354" t="s">
        <v>89</v>
      </c>
      <c r="C20" s="353">
        <v>14</v>
      </c>
      <c r="D20" s="353" t="s">
        <v>143</v>
      </c>
      <c r="E20" s="353" t="s">
        <v>144</v>
      </c>
      <c r="F20" s="353">
        <v>3</v>
      </c>
      <c r="G20" s="353">
        <v>1</v>
      </c>
      <c r="H20" s="353">
        <v>0</v>
      </c>
      <c r="I20" s="353">
        <v>0</v>
      </c>
      <c r="J20" s="353">
        <v>4</v>
      </c>
      <c r="K20" s="353"/>
      <c r="L20" s="354">
        <v>3401280</v>
      </c>
      <c r="M20" s="354">
        <f t="shared" ref="M20:M24" si="1">C20*J20</f>
        <v>56</v>
      </c>
      <c r="N20" s="369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6"/>
      <c r="BR20" s="346"/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6"/>
      <c r="CG20" s="346"/>
      <c r="CH20" s="346"/>
      <c r="CI20" s="346"/>
      <c r="CJ20" s="346"/>
      <c r="CK20" s="346"/>
      <c r="CL20" s="346"/>
      <c r="CM20" s="346"/>
      <c r="CN20" s="346"/>
      <c r="CO20" s="346"/>
      <c r="CP20" s="346"/>
      <c r="CQ20" s="346"/>
      <c r="CR20" s="346"/>
      <c r="CS20" s="346"/>
      <c r="CT20" s="346"/>
      <c r="CU20" s="346"/>
      <c r="CV20" s="346"/>
      <c r="CW20" s="346"/>
      <c r="CX20" s="346"/>
      <c r="CY20" s="346"/>
      <c r="CZ20" s="346"/>
      <c r="DA20" s="346"/>
      <c r="DB20" s="346"/>
      <c r="DC20" s="346"/>
      <c r="DD20" s="346"/>
      <c r="DE20" s="346"/>
      <c r="DF20" s="346"/>
      <c r="DG20" s="346"/>
      <c r="DH20" s="346"/>
      <c r="DI20" s="346"/>
      <c r="DJ20" s="346"/>
      <c r="DK20" s="346"/>
      <c r="DL20" s="346"/>
      <c r="DM20" s="346"/>
      <c r="DN20" s="346"/>
      <c r="DO20" s="346"/>
      <c r="DP20" s="346"/>
      <c r="DQ20" s="346"/>
      <c r="DR20" s="346"/>
      <c r="DS20" s="346"/>
      <c r="DT20" s="346"/>
      <c r="DU20" s="346"/>
      <c r="DV20" s="346"/>
      <c r="DW20" s="346"/>
      <c r="DX20" s="346"/>
      <c r="DY20" s="346"/>
      <c r="DZ20" s="346"/>
      <c r="EA20" s="346"/>
      <c r="EB20" s="346"/>
      <c r="EC20" s="346"/>
      <c r="ED20" s="346"/>
      <c r="EE20" s="346"/>
      <c r="EF20" s="346"/>
      <c r="EG20" s="346"/>
      <c r="EH20" s="346"/>
      <c r="EI20" s="346"/>
      <c r="EJ20" s="346"/>
      <c r="EK20" s="346"/>
      <c r="EL20" s="346"/>
      <c r="EM20" s="346"/>
      <c r="EN20" s="346"/>
      <c r="EO20" s="346"/>
      <c r="EP20" s="346"/>
      <c r="EQ20" s="346"/>
      <c r="ER20" s="346"/>
      <c r="ES20" s="346"/>
      <c r="ET20" s="346"/>
      <c r="EU20" s="346"/>
      <c r="EV20" s="346"/>
      <c r="EW20" s="346"/>
      <c r="EX20" s="346"/>
      <c r="EY20" s="346"/>
      <c r="EZ20" s="346"/>
      <c r="FA20" s="346"/>
      <c r="FB20" s="346"/>
      <c r="FC20" s="346"/>
      <c r="FD20" s="346"/>
      <c r="FE20" s="346"/>
      <c r="FF20" s="346"/>
      <c r="FG20" s="346"/>
      <c r="FH20" s="346"/>
      <c r="FI20" s="346"/>
      <c r="FJ20" s="346"/>
      <c r="FK20" s="346"/>
      <c r="FL20" s="346"/>
      <c r="FM20" s="346"/>
      <c r="FN20" s="346"/>
      <c r="FO20" s="346"/>
      <c r="FP20" s="346"/>
      <c r="FQ20" s="346"/>
      <c r="FR20" s="346"/>
      <c r="FS20" s="346"/>
      <c r="FT20" s="346"/>
      <c r="FU20" s="346"/>
      <c r="FV20" s="346"/>
      <c r="FW20" s="346"/>
      <c r="FX20" s="346"/>
      <c r="FY20" s="346"/>
      <c r="FZ20" s="346"/>
      <c r="GA20" s="346"/>
      <c r="GB20" s="346"/>
      <c r="GC20" s="346"/>
      <c r="GD20" s="346"/>
      <c r="GE20" s="346"/>
      <c r="GF20" s="346"/>
      <c r="GG20" s="346"/>
      <c r="GH20" s="346"/>
      <c r="GI20" s="346"/>
      <c r="GJ20" s="346"/>
      <c r="GK20" s="346"/>
      <c r="GL20" s="346"/>
      <c r="GM20" s="346"/>
      <c r="GN20" s="346"/>
      <c r="GO20" s="346"/>
      <c r="GP20" s="346"/>
      <c r="GQ20" s="346"/>
      <c r="GR20" s="346"/>
      <c r="GS20" s="346"/>
      <c r="GT20" s="346"/>
      <c r="GU20" s="346"/>
      <c r="GV20" s="346"/>
      <c r="GW20" s="346"/>
      <c r="GX20" s="346"/>
      <c r="GY20" s="346"/>
      <c r="GZ20" s="346"/>
      <c r="HA20" s="346"/>
      <c r="HB20" s="346"/>
      <c r="HC20" s="346"/>
      <c r="HD20" s="346"/>
      <c r="HE20" s="346"/>
      <c r="HF20" s="346"/>
      <c r="HG20" s="346"/>
      <c r="HH20" s="346"/>
      <c r="HI20" s="346"/>
      <c r="HJ20" s="346"/>
      <c r="HK20" s="346"/>
      <c r="HL20" s="346"/>
      <c r="HM20" s="346"/>
      <c r="HN20" s="346"/>
      <c r="HO20" s="346"/>
      <c r="HP20" s="346"/>
      <c r="HQ20" s="346"/>
      <c r="HR20" s="346"/>
      <c r="HS20" s="346"/>
      <c r="HT20" s="346"/>
      <c r="HU20" s="346"/>
      <c r="HV20" s="346"/>
      <c r="HW20" s="346"/>
      <c r="HX20" s="346"/>
      <c r="HY20" s="346"/>
      <c r="HZ20" s="346"/>
      <c r="IA20" s="346"/>
      <c r="IB20" s="346"/>
      <c r="IC20" s="346"/>
      <c r="ID20" s="346"/>
      <c r="IE20" s="346"/>
      <c r="IF20" s="346"/>
      <c r="IG20" s="346"/>
      <c r="IH20" s="346"/>
      <c r="II20" s="346"/>
      <c r="IJ20" s="346"/>
      <c r="IK20" s="346"/>
      <c r="IL20" s="346"/>
      <c r="IM20" s="346"/>
      <c r="IN20" s="346"/>
      <c r="IO20" s="346"/>
      <c r="IP20" s="346"/>
      <c r="IQ20" s="346"/>
      <c r="IR20" s="346"/>
      <c r="IS20" s="346"/>
    </row>
    <row r="21" spans="1:253" s="345" customFormat="1" ht="24" customHeight="1">
      <c r="A21" s="390" t="s">
        <v>392</v>
      </c>
      <c r="B21" s="354" t="s">
        <v>79</v>
      </c>
      <c r="C21" s="353">
        <v>6</v>
      </c>
      <c r="D21" s="353" t="s">
        <v>143</v>
      </c>
      <c r="E21" s="353"/>
      <c r="F21" s="353">
        <v>3</v>
      </c>
      <c r="G21" s="353">
        <v>1</v>
      </c>
      <c r="H21" s="353">
        <v>0</v>
      </c>
      <c r="I21" s="353">
        <v>0</v>
      </c>
      <c r="J21" s="353">
        <v>4</v>
      </c>
      <c r="K21" s="353" t="s">
        <v>97</v>
      </c>
      <c r="L21" s="354">
        <v>3401280</v>
      </c>
      <c r="M21" s="354">
        <f t="shared" si="1"/>
        <v>24</v>
      </c>
      <c r="N21" s="369"/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  <c r="BS21" s="346"/>
      <c r="BT21" s="346"/>
      <c r="BU21" s="346"/>
      <c r="BV21" s="346"/>
      <c r="BW21" s="346"/>
      <c r="BX21" s="346"/>
      <c r="BY21" s="346"/>
      <c r="BZ21" s="346"/>
      <c r="CA21" s="346"/>
      <c r="CB21" s="346"/>
      <c r="CC21" s="346"/>
      <c r="CD21" s="346"/>
      <c r="CE21" s="346"/>
      <c r="CF21" s="346"/>
      <c r="CG21" s="346"/>
      <c r="CH21" s="346"/>
      <c r="CI21" s="346"/>
      <c r="CJ21" s="346"/>
      <c r="CK21" s="346"/>
      <c r="CL21" s="346"/>
      <c r="CM21" s="346"/>
      <c r="CN21" s="346"/>
      <c r="CO21" s="346"/>
      <c r="CP21" s="346"/>
      <c r="CQ21" s="346"/>
      <c r="CR21" s="346"/>
      <c r="CS21" s="346"/>
      <c r="CT21" s="346"/>
      <c r="CU21" s="346"/>
      <c r="CV21" s="346"/>
      <c r="CW21" s="346"/>
      <c r="CX21" s="346"/>
      <c r="CY21" s="346"/>
      <c r="CZ21" s="346"/>
      <c r="DA21" s="346"/>
      <c r="DB21" s="346"/>
      <c r="DC21" s="346"/>
      <c r="DD21" s="346"/>
      <c r="DE21" s="346"/>
      <c r="DF21" s="346"/>
      <c r="DG21" s="346"/>
      <c r="DH21" s="346"/>
      <c r="DI21" s="346"/>
      <c r="DJ21" s="346"/>
      <c r="DK21" s="346"/>
      <c r="DL21" s="346"/>
      <c r="DM21" s="346"/>
      <c r="DN21" s="346"/>
      <c r="DO21" s="346"/>
      <c r="DP21" s="346"/>
      <c r="DQ21" s="346"/>
      <c r="DR21" s="346"/>
      <c r="DS21" s="346"/>
      <c r="DT21" s="346"/>
      <c r="DU21" s="346"/>
      <c r="DV21" s="346"/>
      <c r="DW21" s="346"/>
      <c r="DX21" s="346"/>
      <c r="DY21" s="346"/>
      <c r="DZ21" s="346"/>
      <c r="EA21" s="346"/>
      <c r="EB21" s="346"/>
      <c r="EC21" s="346"/>
      <c r="ED21" s="346"/>
      <c r="EE21" s="346"/>
      <c r="EF21" s="346"/>
      <c r="EG21" s="346"/>
      <c r="EH21" s="346"/>
      <c r="EI21" s="346"/>
      <c r="EJ21" s="346"/>
      <c r="EK21" s="346"/>
      <c r="EL21" s="346"/>
      <c r="EM21" s="346"/>
      <c r="EN21" s="346"/>
      <c r="EO21" s="346"/>
      <c r="EP21" s="346"/>
      <c r="EQ21" s="346"/>
      <c r="ER21" s="346"/>
      <c r="ES21" s="346"/>
      <c r="ET21" s="346"/>
      <c r="EU21" s="346"/>
      <c r="EV21" s="346"/>
      <c r="EW21" s="346"/>
      <c r="EX21" s="346"/>
      <c r="EY21" s="346"/>
      <c r="EZ21" s="346"/>
      <c r="FA21" s="346"/>
      <c r="FB21" s="346"/>
      <c r="FC21" s="346"/>
      <c r="FD21" s="346"/>
      <c r="FE21" s="346"/>
      <c r="FF21" s="346"/>
      <c r="FG21" s="346"/>
      <c r="FH21" s="346"/>
      <c r="FI21" s="346"/>
      <c r="FJ21" s="346"/>
      <c r="FK21" s="346"/>
      <c r="FL21" s="346"/>
      <c r="FM21" s="346"/>
      <c r="FN21" s="346"/>
      <c r="FO21" s="346"/>
      <c r="FP21" s="346"/>
      <c r="FQ21" s="346"/>
      <c r="FR21" s="346"/>
      <c r="FS21" s="346"/>
      <c r="FT21" s="346"/>
      <c r="FU21" s="346"/>
      <c r="FV21" s="346"/>
      <c r="FW21" s="346"/>
      <c r="FX21" s="346"/>
      <c r="FY21" s="346"/>
      <c r="FZ21" s="346"/>
      <c r="GA21" s="346"/>
      <c r="GB21" s="346"/>
      <c r="GC21" s="346"/>
      <c r="GD21" s="346"/>
      <c r="GE21" s="346"/>
      <c r="GF21" s="346"/>
      <c r="GG21" s="346"/>
      <c r="GH21" s="346"/>
      <c r="GI21" s="346"/>
      <c r="GJ21" s="346"/>
      <c r="GK21" s="346"/>
      <c r="GL21" s="346"/>
      <c r="GM21" s="346"/>
      <c r="GN21" s="346"/>
      <c r="GO21" s="346"/>
      <c r="GP21" s="346"/>
      <c r="GQ21" s="346"/>
      <c r="GR21" s="346"/>
      <c r="GS21" s="346"/>
      <c r="GT21" s="346"/>
      <c r="GU21" s="346"/>
      <c r="GV21" s="346"/>
      <c r="GW21" s="346"/>
      <c r="GX21" s="346"/>
      <c r="GY21" s="346"/>
      <c r="GZ21" s="346"/>
      <c r="HA21" s="346"/>
      <c r="HB21" s="346"/>
      <c r="HC21" s="346"/>
      <c r="HD21" s="346"/>
      <c r="HE21" s="346"/>
      <c r="HF21" s="346"/>
      <c r="HG21" s="346"/>
      <c r="HH21" s="346"/>
      <c r="HI21" s="346"/>
      <c r="HJ21" s="346"/>
      <c r="HK21" s="346"/>
      <c r="HL21" s="346"/>
      <c r="HM21" s="346"/>
      <c r="HN21" s="346"/>
      <c r="HO21" s="346"/>
      <c r="HP21" s="346"/>
      <c r="HQ21" s="346"/>
      <c r="HR21" s="346"/>
      <c r="HS21" s="346"/>
      <c r="HT21" s="346"/>
      <c r="HU21" s="346"/>
      <c r="HV21" s="346"/>
      <c r="HW21" s="346"/>
      <c r="HX21" s="346"/>
      <c r="HY21" s="346"/>
      <c r="HZ21" s="346"/>
      <c r="IA21" s="346"/>
      <c r="IB21" s="346"/>
      <c r="IC21" s="346"/>
      <c r="ID21" s="346"/>
      <c r="IE21" s="346"/>
      <c r="IF21" s="346"/>
      <c r="IG21" s="346"/>
      <c r="IH21" s="346"/>
      <c r="II21" s="346"/>
      <c r="IJ21" s="346"/>
      <c r="IK21" s="346"/>
      <c r="IL21" s="346"/>
      <c r="IM21" s="346"/>
      <c r="IN21" s="346"/>
      <c r="IO21" s="346"/>
      <c r="IP21" s="346"/>
      <c r="IQ21" s="346"/>
      <c r="IR21" s="346"/>
      <c r="IS21" s="346"/>
    </row>
    <row r="22" spans="1:253" s="151" customFormat="1" ht="24" customHeight="1">
      <c r="A22" s="390" t="s">
        <v>360</v>
      </c>
      <c r="B22" s="354" t="s">
        <v>44</v>
      </c>
      <c r="C22" s="353">
        <v>14</v>
      </c>
      <c r="D22" s="353" t="s">
        <v>143</v>
      </c>
      <c r="E22" s="353" t="s">
        <v>144</v>
      </c>
      <c r="F22" s="353">
        <v>3</v>
      </c>
      <c r="G22" s="353">
        <v>1</v>
      </c>
      <c r="H22" s="353">
        <v>0</v>
      </c>
      <c r="I22" s="353">
        <v>0</v>
      </c>
      <c r="J22" s="353">
        <v>4</v>
      </c>
      <c r="K22" s="354"/>
      <c r="L22" s="354">
        <v>3401280</v>
      </c>
      <c r="M22" s="354">
        <f t="shared" si="1"/>
        <v>56</v>
      </c>
      <c r="N22" s="554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</row>
    <row r="23" spans="1:253" s="151" customFormat="1" ht="24" customHeight="1">
      <c r="A23" s="390" t="s">
        <v>361</v>
      </c>
      <c r="B23" s="354" t="s">
        <v>44</v>
      </c>
      <c r="C23" s="353">
        <v>6</v>
      </c>
      <c r="D23" s="353" t="s">
        <v>143</v>
      </c>
      <c r="E23" s="353"/>
      <c r="F23" s="353">
        <v>3</v>
      </c>
      <c r="G23" s="353">
        <v>1</v>
      </c>
      <c r="H23" s="353">
        <v>0</v>
      </c>
      <c r="I23" s="353">
        <v>0</v>
      </c>
      <c r="J23" s="353">
        <v>4</v>
      </c>
      <c r="K23" s="353" t="s">
        <v>97</v>
      </c>
      <c r="L23" s="354">
        <v>3401280</v>
      </c>
      <c r="M23" s="354">
        <f t="shared" si="1"/>
        <v>24</v>
      </c>
      <c r="N23" s="369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  <c r="GY23" s="168"/>
      <c r="GZ23" s="168"/>
      <c r="HA23" s="168"/>
      <c r="HB23" s="168"/>
      <c r="HC23" s="168"/>
      <c r="HD23" s="168"/>
      <c r="HE23" s="168"/>
      <c r="HF23" s="168"/>
      <c r="HG23" s="168"/>
      <c r="HH23" s="168"/>
      <c r="HI23" s="168"/>
      <c r="HJ23" s="168"/>
      <c r="HK23" s="168"/>
      <c r="HL23" s="168"/>
      <c r="HM23" s="168"/>
      <c r="HN23" s="168"/>
      <c r="HO23" s="168"/>
      <c r="HP23" s="168"/>
      <c r="HQ23" s="168"/>
      <c r="HR23" s="168"/>
      <c r="HS23" s="168"/>
      <c r="HT23" s="168"/>
      <c r="HU23" s="168"/>
      <c r="HV23" s="168"/>
      <c r="HW23" s="168"/>
      <c r="HX23" s="168"/>
      <c r="HY23" s="168"/>
      <c r="HZ23" s="168"/>
      <c r="IA23" s="168"/>
      <c r="IB23" s="168"/>
      <c r="IC23" s="168"/>
      <c r="ID23" s="168"/>
      <c r="IE23" s="168"/>
      <c r="IF23" s="168"/>
      <c r="IG23" s="168"/>
      <c r="IH23" s="168"/>
      <c r="II23" s="168"/>
      <c r="IJ23" s="168"/>
      <c r="IK23" s="168"/>
      <c r="IL23" s="168"/>
      <c r="IM23" s="168"/>
      <c r="IN23" s="168"/>
      <c r="IO23" s="168"/>
      <c r="IP23" s="168"/>
      <c r="IQ23" s="168"/>
      <c r="IR23" s="168"/>
      <c r="IS23" s="168"/>
    </row>
    <row r="24" spans="1:253" s="345" customFormat="1" ht="24" customHeight="1">
      <c r="A24" s="390" t="s">
        <v>362</v>
      </c>
      <c r="B24" s="354" t="s">
        <v>60</v>
      </c>
      <c r="C24" s="353">
        <v>14</v>
      </c>
      <c r="D24" s="353" t="s">
        <v>143</v>
      </c>
      <c r="E24" s="353" t="s">
        <v>144</v>
      </c>
      <c r="F24" s="353">
        <v>3</v>
      </c>
      <c r="G24" s="353">
        <v>1</v>
      </c>
      <c r="H24" s="353">
        <v>0</v>
      </c>
      <c r="I24" s="353">
        <v>0</v>
      </c>
      <c r="J24" s="353">
        <v>4</v>
      </c>
      <c r="K24" s="353"/>
      <c r="L24" s="354">
        <v>3401280</v>
      </c>
      <c r="M24" s="354">
        <f t="shared" si="1"/>
        <v>56</v>
      </c>
      <c r="N24" s="369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  <c r="BS24" s="346"/>
      <c r="BT24" s="346"/>
      <c r="BU24" s="346"/>
      <c r="BV24" s="346"/>
      <c r="BW24" s="346"/>
      <c r="BX24" s="346"/>
      <c r="BY24" s="346"/>
      <c r="BZ24" s="346"/>
      <c r="CA24" s="346"/>
      <c r="CB24" s="346"/>
      <c r="CC24" s="346"/>
      <c r="CD24" s="346"/>
      <c r="CE24" s="346"/>
      <c r="CF24" s="346"/>
      <c r="CG24" s="346"/>
      <c r="CH24" s="346"/>
      <c r="CI24" s="346"/>
      <c r="CJ24" s="346"/>
      <c r="CK24" s="346"/>
      <c r="CL24" s="346"/>
      <c r="CM24" s="346"/>
      <c r="CN24" s="346"/>
      <c r="CO24" s="346"/>
      <c r="CP24" s="346"/>
      <c r="CQ24" s="346"/>
      <c r="CR24" s="346"/>
      <c r="CS24" s="346"/>
      <c r="CT24" s="346"/>
      <c r="CU24" s="346"/>
      <c r="CV24" s="346"/>
      <c r="CW24" s="346"/>
      <c r="CX24" s="346"/>
      <c r="CY24" s="346"/>
      <c r="CZ24" s="346"/>
      <c r="DA24" s="346"/>
      <c r="DB24" s="346"/>
      <c r="DC24" s="346"/>
      <c r="DD24" s="346"/>
      <c r="DE24" s="346"/>
      <c r="DF24" s="346"/>
      <c r="DG24" s="346"/>
      <c r="DH24" s="346"/>
      <c r="DI24" s="346"/>
      <c r="DJ24" s="346"/>
      <c r="DK24" s="346"/>
      <c r="DL24" s="346"/>
      <c r="DM24" s="346"/>
      <c r="DN24" s="346"/>
      <c r="DO24" s="346"/>
      <c r="DP24" s="346"/>
      <c r="DQ24" s="346"/>
      <c r="DR24" s="346"/>
      <c r="DS24" s="346"/>
      <c r="DT24" s="346"/>
      <c r="DU24" s="346"/>
      <c r="DV24" s="346"/>
      <c r="DW24" s="346"/>
      <c r="DX24" s="346"/>
      <c r="DY24" s="346"/>
      <c r="DZ24" s="346"/>
      <c r="EA24" s="346"/>
      <c r="EB24" s="346"/>
      <c r="EC24" s="346"/>
      <c r="ED24" s="346"/>
      <c r="EE24" s="346"/>
      <c r="EF24" s="346"/>
      <c r="EG24" s="346"/>
      <c r="EH24" s="346"/>
      <c r="EI24" s="346"/>
      <c r="EJ24" s="346"/>
      <c r="EK24" s="346"/>
      <c r="EL24" s="346"/>
      <c r="EM24" s="346"/>
      <c r="EN24" s="346"/>
      <c r="EO24" s="346"/>
      <c r="EP24" s="346"/>
      <c r="EQ24" s="346"/>
      <c r="ER24" s="346"/>
      <c r="ES24" s="346"/>
      <c r="ET24" s="346"/>
      <c r="EU24" s="346"/>
      <c r="EV24" s="346"/>
      <c r="EW24" s="346"/>
      <c r="EX24" s="346"/>
      <c r="EY24" s="346"/>
      <c r="EZ24" s="346"/>
      <c r="FA24" s="346"/>
      <c r="FB24" s="346"/>
      <c r="FC24" s="346"/>
      <c r="FD24" s="346"/>
      <c r="FE24" s="346"/>
      <c r="FF24" s="346"/>
      <c r="FG24" s="346"/>
      <c r="FH24" s="346"/>
      <c r="FI24" s="346"/>
      <c r="FJ24" s="346"/>
      <c r="FK24" s="346"/>
      <c r="FL24" s="346"/>
      <c r="FM24" s="346"/>
      <c r="FN24" s="346"/>
      <c r="FO24" s="346"/>
      <c r="FP24" s="346"/>
      <c r="FQ24" s="346"/>
      <c r="FR24" s="346"/>
      <c r="FS24" s="346"/>
      <c r="FT24" s="346"/>
      <c r="FU24" s="346"/>
      <c r="FV24" s="346"/>
      <c r="FW24" s="346"/>
      <c r="FX24" s="346"/>
      <c r="FY24" s="346"/>
      <c r="FZ24" s="346"/>
      <c r="GA24" s="346"/>
      <c r="GB24" s="346"/>
      <c r="GC24" s="346"/>
      <c r="GD24" s="346"/>
      <c r="GE24" s="346"/>
      <c r="GF24" s="346"/>
      <c r="GG24" s="346"/>
      <c r="GH24" s="346"/>
      <c r="GI24" s="346"/>
      <c r="GJ24" s="346"/>
      <c r="GK24" s="346"/>
      <c r="GL24" s="346"/>
      <c r="GM24" s="346"/>
      <c r="GN24" s="346"/>
      <c r="GO24" s="346"/>
      <c r="GP24" s="346"/>
      <c r="GQ24" s="346"/>
      <c r="GR24" s="346"/>
      <c r="GS24" s="346"/>
      <c r="GT24" s="346"/>
      <c r="GU24" s="346"/>
      <c r="GV24" s="346"/>
      <c r="GW24" s="346"/>
      <c r="GX24" s="346"/>
      <c r="GY24" s="346"/>
      <c r="GZ24" s="346"/>
      <c r="HA24" s="346"/>
      <c r="HB24" s="346"/>
      <c r="HC24" s="346"/>
      <c r="HD24" s="346"/>
      <c r="HE24" s="346"/>
      <c r="HF24" s="346"/>
      <c r="HG24" s="346"/>
      <c r="HH24" s="346"/>
      <c r="HI24" s="346"/>
      <c r="HJ24" s="346"/>
      <c r="HK24" s="346"/>
      <c r="HL24" s="346"/>
      <c r="HM24" s="346"/>
      <c r="HN24" s="346"/>
      <c r="HO24" s="346"/>
      <c r="HP24" s="346"/>
      <c r="HQ24" s="346"/>
      <c r="HR24" s="346"/>
      <c r="HS24" s="346"/>
      <c r="HT24" s="346"/>
      <c r="HU24" s="346"/>
      <c r="HV24" s="346"/>
      <c r="HW24" s="346"/>
      <c r="HX24" s="346"/>
      <c r="HY24" s="346"/>
      <c r="HZ24" s="346"/>
      <c r="IA24" s="346"/>
      <c r="IB24" s="346"/>
      <c r="IC24" s="346"/>
      <c r="ID24" s="346"/>
      <c r="IE24" s="346"/>
      <c r="IF24" s="346"/>
      <c r="IG24" s="346"/>
      <c r="IH24" s="346"/>
      <c r="II24" s="346"/>
      <c r="IJ24" s="346"/>
      <c r="IK24" s="346"/>
      <c r="IL24" s="346"/>
      <c r="IM24" s="346"/>
      <c r="IN24" s="346"/>
      <c r="IO24" s="346"/>
      <c r="IP24" s="346"/>
      <c r="IQ24" s="346"/>
      <c r="IR24" s="346"/>
      <c r="IS24" s="346"/>
    </row>
    <row r="25" spans="1:253" s="151" customFormat="1" ht="13.9" customHeight="1">
      <c r="A25" s="382" t="s">
        <v>322</v>
      </c>
      <c r="B25" s="348"/>
      <c r="C25" s="349"/>
      <c r="D25" s="350"/>
      <c r="E25" s="351"/>
      <c r="F25" s="351"/>
      <c r="G25" s="351"/>
      <c r="H25" s="351"/>
      <c r="I25" s="351"/>
      <c r="J25" s="351"/>
      <c r="K25" s="351"/>
      <c r="L25" s="351"/>
      <c r="M25" s="352">
        <f>SUM(M20:M24)</f>
        <v>216</v>
      </c>
      <c r="N25" s="380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  <c r="GY25" s="168"/>
      <c r="GZ25" s="168"/>
      <c r="HA25" s="168"/>
      <c r="HB25" s="168"/>
      <c r="HC25" s="168"/>
      <c r="HD25" s="168"/>
      <c r="HE25" s="168"/>
      <c r="HF25" s="168"/>
      <c r="HG25" s="168"/>
      <c r="HH25" s="168"/>
      <c r="HI25" s="168"/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8"/>
      <c r="HU25" s="168"/>
      <c r="HV25" s="168"/>
      <c r="HW25" s="168"/>
      <c r="HX25" s="168"/>
      <c r="HY25" s="168"/>
      <c r="HZ25" s="168"/>
      <c r="IA25" s="168"/>
      <c r="IB25" s="168"/>
      <c r="IC25" s="168"/>
      <c r="ID25" s="168"/>
      <c r="IE25" s="168"/>
      <c r="IF25" s="168"/>
      <c r="IG25" s="168"/>
      <c r="IH25" s="168"/>
      <c r="II25" s="168"/>
      <c r="IJ25" s="168"/>
      <c r="IK25" s="168"/>
      <c r="IL25" s="168"/>
      <c r="IM25" s="168"/>
      <c r="IN25" s="168"/>
      <c r="IO25" s="168"/>
    </row>
    <row r="26" spans="1:253" s="304" customFormat="1" ht="21.75" customHeight="1">
      <c r="A26" s="360"/>
      <c r="B26" s="360"/>
      <c r="C26" s="360"/>
      <c r="D26" s="361" t="s">
        <v>363</v>
      </c>
      <c r="E26" s="362"/>
      <c r="F26" s="360"/>
      <c r="G26" s="360"/>
      <c r="H26" s="360"/>
      <c r="I26" s="360"/>
      <c r="J26" s="360"/>
      <c r="K26" s="360"/>
      <c r="L26" s="363"/>
      <c r="M26" s="363"/>
      <c r="N26" s="370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</row>
    <row r="27" spans="1:253" s="345" customFormat="1" ht="24.6" customHeight="1">
      <c r="A27" s="390" t="s">
        <v>104</v>
      </c>
      <c r="B27" s="354" t="s">
        <v>105</v>
      </c>
      <c r="C27" s="353">
        <v>14</v>
      </c>
      <c r="D27" s="353" t="s">
        <v>143</v>
      </c>
      <c r="E27" s="353" t="s">
        <v>144</v>
      </c>
      <c r="F27" s="353">
        <v>8</v>
      </c>
      <c r="G27" s="353">
        <v>1</v>
      </c>
      <c r="H27" s="353">
        <v>0</v>
      </c>
      <c r="I27" s="353">
        <v>0</v>
      </c>
      <c r="J27" s="353">
        <v>9</v>
      </c>
      <c r="K27" s="354"/>
      <c r="L27" s="354">
        <v>3401280</v>
      </c>
      <c r="M27" s="354">
        <f>C27*J27</f>
        <v>126</v>
      </c>
      <c r="N27" s="369"/>
      <c r="O27" s="345">
        <v>126</v>
      </c>
      <c r="Q27" s="346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  <c r="BH27" s="346"/>
      <c r="BI27" s="346"/>
      <c r="BJ27" s="346"/>
      <c r="BK27" s="346"/>
      <c r="BL27" s="346"/>
      <c r="BM27" s="346"/>
      <c r="BN27" s="346"/>
      <c r="BO27" s="346"/>
      <c r="BP27" s="346"/>
      <c r="BQ27" s="346"/>
      <c r="BR27" s="346"/>
      <c r="BS27" s="346"/>
      <c r="BT27" s="346"/>
      <c r="BU27" s="346"/>
      <c r="BV27" s="346"/>
      <c r="BW27" s="346"/>
      <c r="BX27" s="346"/>
      <c r="BY27" s="346"/>
      <c r="BZ27" s="346"/>
      <c r="CA27" s="346"/>
      <c r="CB27" s="346"/>
      <c r="CC27" s="346"/>
      <c r="CD27" s="346"/>
      <c r="CE27" s="346"/>
      <c r="CF27" s="346"/>
      <c r="CG27" s="346"/>
      <c r="CH27" s="346"/>
      <c r="CI27" s="346"/>
      <c r="CJ27" s="346"/>
      <c r="CK27" s="346"/>
      <c r="CL27" s="346"/>
      <c r="CM27" s="346"/>
      <c r="CN27" s="346"/>
      <c r="CO27" s="346"/>
      <c r="CP27" s="346"/>
      <c r="CQ27" s="346"/>
      <c r="CR27" s="346"/>
      <c r="CS27" s="346"/>
      <c r="CT27" s="346"/>
      <c r="CU27" s="346"/>
      <c r="CV27" s="346"/>
      <c r="CW27" s="346"/>
      <c r="CX27" s="346"/>
      <c r="CY27" s="346"/>
      <c r="CZ27" s="346"/>
      <c r="DA27" s="346"/>
      <c r="DB27" s="346"/>
      <c r="DC27" s="346"/>
      <c r="DD27" s="346"/>
      <c r="DE27" s="346"/>
      <c r="DF27" s="346"/>
      <c r="DG27" s="346"/>
      <c r="DH27" s="346"/>
      <c r="DI27" s="346"/>
      <c r="DJ27" s="346"/>
      <c r="DK27" s="346"/>
      <c r="DL27" s="346"/>
      <c r="DM27" s="346"/>
      <c r="DN27" s="346"/>
      <c r="DO27" s="346"/>
      <c r="DP27" s="346"/>
      <c r="DQ27" s="346"/>
      <c r="DR27" s="346"/>
      <c r="DS27" s="346"/>
      <c r="DT27" s="346"/>
      <c r="DU27" s="346"/>
      <c r="DV27" s="346"/>
      <c r="DW27" s="346"/>
      <c r="DX27" s="346"/>
      <c r="DY27" s="346"/>
      <c r="DZ27" s="346"/>
      <c r="EA27" s="346"/>
      <c r="EB27" s="346"/>
      <c r="EC27" s="346"/>
      <c r="ED27" s="346"/>
      <c r="EE27" s="346"/>
      <c r="EF27" s="346"/>
      <c r="EG27" s="346"/>
      <c r="EH27" s="346"/>
      <c r="EI27" s="346"/>
      <c r="EJ27" s="346"/>
      <c r="EK27" s="346"/>
      <c r="EL27" s="346"/>
      <c r="EM27" s="346"/>
      <c r="EN27" s="346"/>
      <c r="EO27" s="346"/>
      <c r="EP27" s="346"/>
      <c r="EQ27" s="346"/>
      <c r="ER27" s="346"/>
      <c r="ES27" s="346"/>
      <c r="ET27" s="346"/>
      <c r="EU27" s="346"/>
      <c r="EV27" s="346"/>
      <c r="EW27" s="346"/>
      <c r="EX27" s="346"/>
      <c r="EY27" s="346"/>
      <c r="EZ27" s="346"/>
      <c r="FA27" s="346"/>
      <c r="FB27" s="346"/>
      <c r="FC27" s="346"/>
      <c r="FD27" s="346"/>
      <c r="FE27" s="346"/>
      <c r="FF27" s="346"/>
      <c r="FG27" s="346"/>
      <c r="FH27" s="346"/>
      <c r="FI27" s="346"/>
      <c r="FJ27" s="346"/>
      <c r="FK27" s="346"/>
      <c r="FL27" s="346"/>
      <c r="FM27" s="346"/>
      <c r="FN27" s="346"/>
      <c r="FO27" s="346"/>
      <c r="FP27" s="346"/>
      <c r="FQ27" s="346"/>
      <c r="FR27" s="346"/>
      <c r="FS27" s="346"/>
      <c r="FT27" s="346"/>
      <c r="FU27" s="346"/>
      <c r="FV27" s="346"/>
      <c r="FW27" s="346"/>
      <c r="FX27" s="346"/>
      <c r="FY27" s="346"/>
      <c r="FZ27" s="346"/>
      <c r="GA27" s="346"/>
      <c r="GB27" s="346"/>
      <c r="GC27" s="346"/>
      <c r="GD27" s="346"/>
      <c r="GE27" s="346"/>
      <c r="GF27" s="346"/>
      <c r="GG27" s="346"/>
      <c r="GH27" s="346"/>
      <c r="GI27" s="346"/>
      <c r="GJ27" s="346"/>
      <c r="GK27" s="346"/>
      <c r="GL27" s="346"/>
      <c r="GM27" s="346"/>
      <c r="GN27" s="346"/>
      <c r="GO27" s="346"/>
      <c r="GP27" s="346"/>
      <c r="GQ27" s="346"/>
      <c r="GR27" s="346"/>
      <c r="GS27" s="346"/>
      <c r="GT27" s="346"/>
      <c r="GU27" s="346"/>
      <c r="GV27" s="346"/>
      <c r="GW27" s="346"/>
      <c r="GX27" s="346"/>
      <c r="GY27" s="346"/>
      <c r="GZ27" s="346"/>
      <c r="HA27" s="346"/>
      <c r="HB27" s="346"/>
      <c r="HC27" s="346"/>
      <c r="HD27" s="346"/>
      <c r="HE27" s="346"/>
      <c r="HF27" s="346"/>
      <c r="HG27" s="346"/>
      <c r="HH27" s="346"/>
      <c r="HI27" s="346"/>
      <c r="HJ27" s="346"/>
      <c r="HK27" s="346"/>
      <c r="HL27" s="346"/>
      <c r="HM27" s="346"/>
      <c r="HN27" s="346"/>
      <c r="HO27" s="346"/>
      <c r="HP27" s="346"/>
      <c r="HQ27" s="346"/>
      <c r="HR27" s="346"/>
      <c r="HS27" s="346"/>
      <c r="HT27" s="346"/>
      <c r="HU27" s="346"/>
      <c r="HV27" s="346"/>
      <c r="HW27" s="346"/>
      <c r="HX27" s="346"/>
      <c r="HY27" s="346"/>
      <c r="HZ27" s="346"/>
      <c r="IA27" s="346"/>
      <c r="IB27" s="346"/>
      <c r="IC27" s="346"/>
      <c r="ID27" s="346"/>
      <c r="IE27" s="346"/>
      <c r="IF27" s="346"/>
      <c r="IG27" s="346"/>
      <c r="IH27" s="346"/>
      <c r="II27" s="346"/>
      <c r="IJ27" s="346"/>
      <c r="IK27" s="346"/>
      <c r="IL27" s="346"/>
      <c r="IM27" s="346"/>
      <c r="IN27" s="346"/>
      <c r="IO27" s="346"/>
      <c r="IP27" s="346"/>
      <c r="IQ27" s="346"/>
      <c r="IR27" s="346"/>
      <c r="IS27" s="346"/>
    </row>
    <row r="28" spans="1:253" s="345" customFormat="1" ht="24.6" customHeight="1">
      <c r="A28" s="390" t="s">
        <v>104</v>
      </c>
      <c r="B28" s="354" t="s">
        <v>84</v>
      </c>
      <c r="C28" s="356">
        <v>14</v>
      </c>
      <c r="D28" s="353" t="s">
        <v>143</v>
      </c>
      <c r="E28" s="353" t="s">
        <v>144</v>
      </c>
      <c r="F28" s="353">
        <v>8</v>
      </c>
      <c r="G28" s="353">
        <v>2</v>
      </c>
      <c r="H28" s="353">
        <v>0</v>
      </c>
      <c r="I28" s="353">
        <v>0</v>
      </c>
      <c r="J28" s="353">
        <v>10</v>
      </c>
      <c r="K28" s="353"/>
      <c r="L28" s="354">
        <v>3401280</v>
      </c>
      <c r="M28" s="354">
        <f t="shared" ref="M28:M38" si="2">C28*J28</f>
        <v>140</v>
      </c>
      <c r="N28" s="369"/>
      <c r="O28" s="345">
        <v>140</v>
      </c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  <c r="BH28" s="346"/>
      <c r="BI28" s="346"/>
      <c r="BJ28" s="346"/>
      <c r="BK28" s="346"/>
      <c r="BL28" s="346"/>
      <c r="BM28" s="346"/>
      <c r="BN28" s="346"/>
      <c r="BO28" s="346"/>
      <c r="BP28" s="346"/>
      <c r="BQ28" s="346"/>
      <c r="BR28" s="346"/>
      <c r="BS28" s="346"/>
      <c r="BT28" s="346"/>
      <c r="BU28" s="346"/>
      <c r="BV28" s="346"/>
      <c r="BW28" s="346"/>
      <c r="BX28" s="346"/>
      <c r="BY28" s="346"/>
      <c r="BZ28" s="346"/>
      <c r="CA28" s="346"/>
      <c r="CB28" s="346"/>
      <c r="CC28" s="346"/>
      <c r="CD28" s="346"/>
      <c r="CE28" s="346"/>
      <c r="CF28" s="346"/>
      <c r="CG28" s="346"/>
      <c r="CH28" s="346"/>
      <c r="CI28" s="346"/>
      <c r="CJ28" s="346"/>
      <c r="CK28" s="346"/>
      <c r="CL28" s="346"/>
      <c r="CM28" s="346"/>
      <c r="CN28" s="346"/>
      <c r="CO28" s="346"/>
      <c r="CP28" s="346"/>
      <c r="CQ28" s="346"/>
      <c r="CR28" s="346"/>
      <c r="CS28" s="346"/>
      <c r="CT28" s="346"/>
      <c r="CU28" s="346"/>
      <c r="CV28" s="346"/>
      <c r="CW28" s="346"/>
      <c r="CX28" s="346"/>
      <c r="CY28" s="346"/>
      <c r="CZ28" s="346"/>
      <c r="DA28" s="346"/>
      <c r="DB28" s="346"/>
      <c r="DC28" s="346"/>
      <c r="DD28" s="346"/>
      <c r="DE28" s="346"/>
      <c r="DF28" s="346"/>
      <c r="DG28" s="346"/>
      <c r="DH28" s="346"/>
      <c r="DI28" s="346"/>
      <c r="DJ28" s="346"/>
      <c r="DK28" s="346"/>
      <c r="DL28" s="346"/>
      <c r="DM28" s="346"/>
      <c r="DN28" s="346"/>
      <c r="DO28" s="346"/>
      <c r="DP28" s="346"/>
      <c r="DQ28" s="346"/>
      <c r="DR28" s="346"/>
      <c r="DS28" s="346"/>
      <c r="DT28" s="346"/>
      <c r="DU28" s="346"/>
      <c r="DV28" s="346"/>
      <c r="DW28" s="346"/>
      <c r="DX28" s="346"/>
      <c r="DY28" s="346"/>
      <c r="DZ28" s="346"/>
      <c r="EA28" s="346"/>
      <c r="EB28" s="346"/>
      <c r="EC28" s="346"/>
      <c r="ED28" s="346"/>
      <c r="EE28" s="346"/>
      <c r="EF28" s="346"/>
      <c r="EG28" s="346"/>
      <c r="EH28" s="346"/>
      <c r="EI28" s="346"/>
      <c r="EJ28" s="346"/>
      <c r="EK28" s="346"/>
      <c r="EL28" s="346"/>
      <c r="EM28" s="346"/>
      <c r="EN28" s="346"/>
      <c r="EO28" s="346"/>
      <c r="EP28" s="346"/>
      <c r="EQ28" s="346"/>
      <c r="ER28" s="346"/>
      <c r="ES28" s="346"/>
      <c r="ET28" s="346"/>
      <c r="EU28" s="346"/>
      <c r="EV28" s="346"/>
      <c r="EW28" s="346"/>
      <c r="EX28" s="346"/>
      <c r="EY28" s="346"/>
      <c r="EZ28" s="346"/>
      <c r="FA28" s="346"/>
      <c r="FB28" s="346"/>
      <c r="FC28" s="346"/>
      <c r="FD28" s="346"/>
      <c r="FE28" s="346"/>
      <c r="FF28" s="346"/>
      <c r="FG28" s="346"/>
      <c r="FH28" s="346"/>
      <c r="FI28" s="346"/>
      <c r="FJ28" s="346"/>
      <c r="FK28" s="346"/>
      <c r="FL28" s="346"/>
      <c r="FM28" s="346"/>
      <c r="FN28" s="346"/>
      <c r="FO28" s="346"/>
      <c r="FP28" s="346"/>
      <c r="FQ28" s="346"/>
      <c r="FR28" s="346"/>
      <c r="FS28" s="346"/>
      <c r="FT28" s="346"/>
      <c r="FU28" s="346"/>
      <c r="FV28" s="346"/>
      <c r="FW28" s="346"/>
      <c r="FX28" s="346"/>
      <c r="FY28" s="346"/>
      <c r="FZ28" s="346"/>
      <c r="GA28" s="346"/>
      <c r="GB28" s="346"/>
      <c r="GC28" s="346"/>
      <c r="GD28" s="346"/>
      <c r="GE28" s="346"/>
      <c r="GF28" s="346"/>
      <c r="GG28" s="346"/>
      <c r="GH28" s="346"/>
      <c r="GI28" s="346"/>
      <c r="GJ28" s="346"/>
      <c r="GK28" s="346"/>
      <c r="GL28" s="346"/>
      <c r="GM28" s="346"/>
      <c r="GN28" s="346"/>
      <c r="GO28" s="346"/>
      <c r="GP28" s="346"/>
      <c r="GQ28" s="346"/>
      <c r="GR28" s="346"/>
      <c r="GS28" s="346"/>
      <c r="GT28" s="346"/>
      <c r="GU28" s="346"/>
      <c r="GV28" s="346"/>
      <c r="GW28" s="346"/>
      <c r="GX28" s="346"/>
      <c r="GY28" s="346"/>
      <c r="GZ28" s="346"/>
      <c r="HA28" s="346"/>
      <c r="HB28" s="346"/>
      <c r="HC28" s="346"/>
      <c r="HD28" s="346"/>
      <c r="HE28" s="346"/>
      <c r="HF28" s="346"/>
      <c r="HG28" s="346"/>
      <c r="HH28" s="346"/>
      <c r="HI28" s="346"/>
      <c r="HJ28" s="346"/>
      <c r="HK28" s="346"/>
      <c r="HL28" s="346"/>
      <c r="HM28" s="346"/>
      <c r="HN28" s="346"/>
      <c r="HO28" s="346"/>
      <c r="HP28" s="346"/>
      <c r="HQ28" s="346"/>
      <c r="HR28" s="346"/>
      <c r="HS28" s="346"/>
      <c r="HT28" s="346"/>
      <c r="HU28" s="346"/>
      <c r="HV28" s="346"/>
      <c r="HW28" s="346"/>
      <c r="HX28" s="346"/>
      <c r="HY28" s="346"/>
      <c r="HZ28" s="346"/>
      <c r="IA28" s="346"/>
      <c r="IB28" s="346"/>
      <c r="IC28" s="346"/>
      <c r="ID28" s="346"/>
      <c r="IE28" s="346"/>
      <c r="IF28" s="346"/>
      <c r="IG28" s="346"/>
      <c r="IH28" s="346"/>
      <c r="II28" s="346"/>
      <c r="IJ28" s="346"/>
      <c r="IK28" s="346"/>
      <c r="IL28" s="346"/>
      <c r="IM28" s="346"/>
      <c r="IN28" s="346"/>
      <c r="IO28" s="346"/>
      <c r="IP28" s="346"/>
      <c r="IQ28" s="346"/>
      <c r="IR28" s="346"/>
      <c r="IS28" s="346"/>
    </row>
    <row r="29" spans="1:253" s="345" customFormat="1" ht="24.6" customHeight="1">
      <c r="A29" s="390" t="s">
        <v>104</v>
      </c>
      <c r="B29" s="354" t="s">
        <v>93</v>
      </c>
      <c r="C29" s="353">
        <v>14</v>
      </c>
      <c r="D29" s="353" t="s">
        <v>143</v>
      </c>
      <c r="E29" s="353" t="s">
        <v>144</v>
      </c>
      <c r="F29" s="353">
        <v>8</v>
      </c>
      <c r="G29" s="353">
        <v>1</v>
      </c>
      <c r="H29" s="353">
        <v>0</v>
      </c>
      <c r="I29" s="353">
        <v>1</v>
      </c>
      <c r="J29" s="353">
        <v>10</v>
      </c>
      <c r="K29" s="353"/>
      <c r="L29" s="354">
        <v>3401280</v>
      </c>
      <c r="M29" s="354">
        <f t="shared" si="2"/>
        <v>140</v>
      </c>
      <c r="N29" s="369"/>
      <c r="O29" s="345">
        <v>140</v>
      </c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346"/>
      <c r="BH29" s="346"/>
      <c r="BI29" s="346"/>
      <c r="BJ29" s="346"/>
      <c r="BK29" s="346"/>
      <c r="BL29" s="346"/>
      <c r="BM29" s="346"/>
      <c r="BN29" s="346"/>
      <c r="BO29" s="346"/>
      <c r="BP29" s="346"/>
      <c r="BQ29" s="346"/>
      <c r="BR29" s="346"/>
      <c r="BS29" s="346"/>
      <c r="BT29" s="346"/>
      <c r="BU29" s="346"/>
      <c r="BV29" s="346"/>
      <c r="BW29" s="346"/>
      <c r="BX29" s="346"/>
      <c r="BY29" s="346"/>
      <c r="BZ29" s="346"/>
      <c r="CA29" s="346"/>
      <c r="CB29" s="346"/>
      <c r="CC29" s="346"/>
      <c r="CD29" s="346"/>
      <c r="CE29" s="346"/>
      <c r="CF29" s="346"/>
      <c r="CG29" s="346"/>
      <c r="CH29" s="346"/>
      <c r="CI29" s="346"/>
      <c r="CJ29" s="346"/>
      <c r="CK29" s="346"/>
      <c r="CL29" s="346"/>
      <c r="CM29" s="346"/>
      <c r="CN29" s="346"/>
      <c r="CO29" s="346"/>
      <c r="CP29" s="346"/>
      <c r="CQ29" s="346"/>
      <c r="CR29" s="346"/>
      <c r="CS29" s="346"/>
      <c r="CT29" s="346"/>
      <c r="CU29" s="346"/>
      <c r="CV29" s="346"/>
      <c r="CW29" s="346"/>
      <c r="CX29" s="346"/>
      <c r="CY29" s="346"/>
      <c r="CZ29" s="346"/>
      <c r="DA29" s="346"/>
      <c r="DB29" s="346"/>
      <c r="DC29" s="346"/>
      <c r="DD29" s="346"/>
      <c r="DE29" s="346"/>
      <c r="DF29" s="346"/>
      <c r="DG29" s="346"/>
      <c r="DH29" s="346"/>
      <c r="DI29" s="346"/>
      <c r="DJ29" s="346"/>
      <c r="DK29" s="346"/>
      <c r="DL29" s="346"/>
      <c r="DM29" s="346"/>
      <c r="DN29" s="346"/>
      <c r="DO29" s="346"/>
      <c r="DP29" s="346"/>
      <c r="DQ29" s="346"/>
      <c r="DR29" s="346"/>
      <c r="DS29" s="346"/>
      <c r="DT29" s="346"/>
      <c r="DU29" s="346"/>
      <c r="DV29" s="346"/>
      <c r="DW29" s="346"/>
      <c r="DX29" s="346"/>
      <c r="DY29" s="346"/>
      <c r="DZ29" s="346"/>
      <c r="EA29" s="346"/>
      <c r="EB29" s="346"/>
      <c r="EC29" s="346"/>
      <c r="ED29" s="346"/>
      <c r="EE29" s="346"/>
      <c r="EF29" s="346"/>
      <c r="EG29" s="346"/>
      <c r="EH29" s="346"/>
      <c r="EI29" s="346"/>
      <c r="EJ29" s="346"/>
      <c r="EK29" s="346"/>
      <c r="EL29" s="346"/>
      <c r="EM29" s="346"/>
      <c r="EN29" s="346"/>
      <c r="EO29" s="346"/>
      <c r="EP29" s="346"/>
      <c r="EQ29" s="346"/>
      <c r="ER29" s="346"/>
      <c r="ES29" s="346"/>
      <c r="ET29" s="346"/>
      <c r="EU29" s="346"/>
      <c r="EV29" s="346"/>
      <c r="EW29" s="346"/>
      <c r="EX29" s="346"/>
      <c r="EY29" s="346"/>
      <c r="EZ29" s="346"/>
      <c r="FA29" s="346"/>
      <c r="FB29" s="346"/>
      <c r="FC29" s="346"/>
      <c r="FD29" s="346"/>
      <c r="FE29" s="346"/>
      <c r="FF29" s="346"/>
      <c r="FG29" s="346"/>
      <c r="FH29" s="346"/>
      <c r="FI29" s="346"/>
      <c r="FJ29" s="346"/>
      <c r="FK29" s="346"/>
      <c r="FL29" s="346"/>
      <c r="FM29" s="346"/>
      <c r="FN29" s="346"/>
      <c r="FO29" s="346"/>
      <c r="FP29" s="346"/>
      <c r="FQ29" s="346"/>
      <c r="FR29" s="346"/>
      <c r="FS29" s="346"/>
      <c r="FT29" s="346"/>
      <c r="FU29" s="346"/>
      <c r="FV29" s="346"/>
      <c r="FW29" s="346"/>
      <c r="FX29" s="346"/>
      <c r="FY29" s="346"/>
      <c r="FZ29" s="346"/>
      <c r="GA29" s="346"/>
      <c r="GB29" s="346"/>
      <c r="GC29" s="346"/>
      <c r="GD29" s="346"/>
      <c r="GE29" s="346"/>
      <c r="GF29" s="346"/>
      <c r="GG29" s="346"/>
      <c r="GH29" s="346"/>
      <c r="GI29" s="346"/>
      <c r="GJ29" s="346"/>
      <c r="GK29" s="346"/>
      <c r="GL29" s="346"/>
      <c r="GM29" s="346"/>
      <c r="GN29" s="346"/>
      <c r="GO29" s="346"/>
      <c r="GP29" s="346"/>
      <c r="GQ29" s="346"/>
      <c r="GR29" s="346"/>
      <c r="GS29" s="346"/>
      <c r="GT29" s="346"/>
      <c r="GU29" s="346"/>
      <c r="GV29" s="346"/>
      <c r="GW29" s="346"/>
      <c r="GX29" s="346"/>
      <c r="GY29" s="346"/>
      <c r="GZ29" s="346"/>
      <c r="HA29" s="346"/>
      <c r="HB29" s="346"/>
      <c r="HC29" s="346"/>
      <c r="HD29" s="346"/>
      <c r="HE29" s="346"/>
      <c r="HF29" s="346"/>
      <c r="HG29" s="346"/>
      <c r="HH29" s="346"/>
      <c r="HI29" s="346"/>
      <c r="HJ29" s="346"/>
      <c r="HK29" s="346"/>
      <c r="HL29" s="346"/>
      <c r="HM29" s="346"/>
      <c r="HN29" s="346"/>
      <c r="HO29" s="346"/>
      <c r="HP29" s="346"/>
      <c r="HQ29" s="346"/>
      <c r="HR29" s="346"/>
      <c r="HS29" s="346"/>
      <c r="HT29" s="346"/>
      <c r="HU29" s="346"/>
      <c r="HV29" s="346"/>
      <c r="HW29" s="346"/>
      <c r="HX29" s="346"/>
      <c r="HY29" s="346"/>
      <c r="HZ29" s="346"/>
      <c r="IA29" s="346"/>
      <c r="IB29" s="346"/>
      <c r="IC29" s="346"/>
      <c r="ID29" s="346"/>
      <c r="IE29" s="346"/>
      <c r="IF29" s="346"/>
      <c r="IG29" s="346"/>
      <c r="IH29" s="346"/>
      <c r="II29" s="346"/>
      <c r="IJ29" s="346"/>
      <c r="IK29" s="346"/>
      <c r="IL29" s="346"/>
      <c r="IM29" s="346"/>
      <c r="IN29" s="346"/>
      <c r="IO29" s="346"/>
      <c r="IP29" s="346"/>
      <c r="IQ29" s="346"/>
      <c r="IR29" s="346"/>
      <c r="IS29" s="346"/>
    </row>
    <row r="30" spans="1:253" s="345" customFormat="1" ht="24.6" customHeight="1">
      <c r="A30" s="390" t="s">
        <v>104</v>
      </c>
      <c r="B30" s="354" t="s">
        <v>79</v>
      </c>
      <c r="C30" s="353">
        <v>10</v>
      </c>
      <c r="D30" s="353" t="s">
        <v>143</v>
      </c>
      <c r="E30" s="353" t="s">
        <v>144</v>
      </c>
      <c r="F30" s="353">
        <v>8</v>
      </c>
      <c r="G30" s="353">
        <v>1</v>
      </c>
      <c r="H30" s="353">
        <v>0</v>
      </c>
      <c r="I30" s="353">
        <v>0</v>
      </c>
      <c r="J30" s="353">
        <v>9</v>
      </c>
      <c r="K30" s="353"/>
      <c r="L30" s="354">
        <v>3401280</v>
      </c>
      <c r="M30" s="354">
        <f t="shared" si="2"/>
        <v>90</v>
      </c>
      <c r="N30" s="369"/>
      <c r="O30" s="345">
        <v>66</v>
      </c>
      <c r="P30" s="345" t="s">
        <v>394</v>
      </c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346"/>
      <c r="BH30" s="346"/>
      <c r="BI30" s="346"/>
      <c r="BJ30" s="346"/>
      <c r="BK30" s="346"/>
      <c r="BL30" s="346"/>
      <c r="BM30" s="346"/>
      <c r="BN30" s="346"/>
      <c r="BO30" s="346"/>
      <c r="BP30" s="346"/>
      <c r="BQ30" s="346"/>
      <c r="BR30" s="346"/>
      <c r="BS30" s="346"/>
      <c r="BT30" s="346"/>
      <c r="BU30" s="346"/>
      <c r="BV30" s="346"/>
      <c r="BW30" s="346"/>
      <c r="BX30" s="346"/>
      <c r="BY30" s="346"/>
      <c r="BZ30" s="346"/>
      <c r="CA30" s="346"/>
      <c r="CB30" s="346"/>
      <c r="CC30" s="346"/>
      <c r="CD30" s="346"/>
      <c r="CE30" s="346"/>
      <c r="CF30" s="346"/>
      <c r="CG30" s="346"/>
      <c r="CH30" s="346"/>
      <c r="CI30" s="346"/>
      <c r="CJ30" s="346"/>
      <c r="CK30" s="346"/>
      <c r="CL30" s="346"/>
      <c r="CM30" s="346"/>
      <c r="CN30" s="346"/>
      <c r="CO30" s="346"/>
      <c r="CP30" s="346"/>
      <c r="CQ30" s="346"/>
      <c r="CR30" s="346"/>
      <c r="CS30" s="346"/>
      <c r="CT30" s="346"/>
      <c r="CU30" s="346"/>
      <c r="CV30" s="346"/>
      <c r="CW30" s="346"/>
      <c r="CX30" s="346"/>
      <c r="CY30" s="346"/>
      <c r="CZ30" s="346"/>
      <c r="DA30" s="346"/>
      <c r="DB30" s="346"/>
      <c r="DC30" s="346"/>
      <c r="DD30" s="346"/>
      <c r="DE30" s="346"/>
      <c r="DF30" s="346"/>
      <c r="DG30" s="346"/>
      <c r="DH30" s="346"/>
      <c r="DI30" s="346"/>
      <c r="DJ30" s="346"/>
      <c r="DK30" s="346"/>
      <c r="DL30" s="346"/>
      <c r="DM30" s="346"/>
      <c r="DN30" s="346"/>
      <c r="DO30" s="346"/>
      <c r="DP30" s="346"/>
      <c r="DQ30" s="346"/>
      <c r="DR30" s="346"/>
      <c r="DS30" s="346"/>
      <c r="DT30" s="346"/>
      <c r="DU30" s="346"/>
      <c r="DV30" s="346"/>
      <c r="DW30" s="346"/>
      <c r="DX30" s="346"/>
      <c r="DY30" s="346"/>
      <c r="DZ30" s="346"/>
      <c r="EA30" s="346"/>
      <c r="EB30" s="346"/>
      <c r="EC30" s="346"/>
      <c r="ED30" s="346"/>
      <c r="EE30" s="346"/>
      <c r="EF30" s="346"/>
      <c r="EG30" s="346"/>
      <c r="EH30" s="346"/>
      <c r="EI30" s="346"/>
      <c r="EJ30" s="346"/>
      <c r="EK30" s="346"/>
      <c r="EL30" s="346"/>
      <c r="EM30" s="346"/>
      <c r="EN30" s="346"/>
      <c r="EO30" s="346"/>
      <c r="EP30" s="346"/>
      <c r="EQ30" s="346"/>
      <c r="ER30" s="346"/>
      <c r="ES30" s="346"/>
      <c r="ET30" s="346"/>
      <c r="EU30" s="346"/>
      <c r="EV30" s="346"/>
      <c r="EW30" s="346"/>
      <c r="EX30" s="346"/>
      <c r="EY30" s="346"/>
      <c r="EZ30" s="346"/>
      <c r="FA30" s="346"/>
      <c r="FB30" s="346"/>
      <c r="FC30" s="346"/>
      <c r="FD30" s="346"/>
      <c r="FE30" s="346"/>
      <c r="FF30" s="346"/>
      <c r="FG30" s="346"/>
      <c r="FH30" s="346"/>
      <c r="FI30" s="346"/>
      <c r="FJ30" s="346"/>
      <c r="FK30" s="346"/>
      <c r="FL30" s="346"/>
      <c r="FM30" s="346"/>
      <c r="FN30" s="346"/>
      <c r="FO30" s="346"/>
      <c r="FP30" s="346"/>
      <c r="FQ30" s="346"/>
      <c r="FR30" s="346"/>
      <c r="FS30" s="346"/>
      <c r="FT30" s="346"/>
      <c r="FU30" s="346"/>
      <c r="FV30" s="346"/>
      <c r="FW30" s="346"/>
      <c r="FX30" s="346"/>
      <c r="FY30" s="346"/>
      <c r="FZ30" s="346"/>
      <c r="GA30" s="346"/>
      <c r="GB30" s="346"/>
      <c r="GC30" s="346"/>
      <c r="GD30" s="346"/>
      <c r="GE30" s="346"/>
      <c r="GF30" s="346"/>
      <c r="GG30" s="346"/>
      <c r="GH30" s="346"/>
      <c r="GI30" s="346"/>
      <c r="GJ30" s="346"/>
      <c r="GK30" s="346"/>
      <c r="GL30" s="346"/>
      <c r="GM30" s="346"/>
      <c r="GN30" s="346"/>
      <c r="GO30" s="346"/>
      <c r="GP30" s="346"/>
      <c r="GQ30" s="346"/>
      <c r="GR30" s="346"/>
      <c r="GS30" s="346"/>
      <c r="GT30" s="346"/>
      <c r="GU30" s="346"/>
      <c r="GV30" s="346"/>
      <c r="GW30" s="346"/>
      <c r="GX30" s="346"/>
      <c r="GY30" s="346"/>
      <c r="GZ30" s="346"/>
      <c r="HA30" s="346"/>
      <c r="HB30" s="346"/>
      <c r="HC30" s="346"/>
      <c r="HD30" s="346"/>
      <c r="HE30" s="346"/>
      <c r="HF30" s="346"/>
      <c r="HG30" s="346"/>
      <c r="HH30" s="346"/>
      <c r="HI30" s="346"/>
      <c r="HJ30" s="346"/>
      <c r="HK30" s="346"/>
      <c r="HL30" s="346"/>
      <c r="HM30" s="346"/>
      <c r="HN30" s="346"/>
      <c r="HO30" s="346"/>
      <c r="HP30" s="346"/>
      <c r="HQ30" s="346"/>
      <c r="HR30" s="346"/>
      <c r="HS30" s="346"/>
      <c r="HT30" s="346"/>
      <c r="HU30" s="346"/>
      <c r="HV30" s="346"/>
      <c r="HW30" s="346"/>
      <c r="HX30" s="346"/>
      <c r="HY30" s="346"/>
      <c r="HZ30" s="346"/>
      <c r="IA30" s="346"/>
      <c r="IB30" s="346"/>
      <c r="IC30" s="346"/>
      <c r="ID30" s="346"/>
      <c r="IE30" s="346"/>
      <c r="IF30" s="346"/>
      <c r="IG30" s="346"/>
      <c r="IH30" s="346"/>
      <c r="II30" s="346"/>
      <c r="IJ30" s="346"/>
      <c r="IK30" s="346"/>
      <c r="IL30" s="346"/>
      <c r="IM30" s="346"/>
      <c r="IN30" s="346"/>
      <c r="IO30" s="346"/>
      <c r="IP30" s="346"/>
      <c r="IQ30" s="346"/>
      <c r="IR30" s="346"/>
      <c r="IS30" s="346"/>
    </row>
    <row r="31" spans="1:253" s="345" customFormat="1" ht="23.45" customHeight="1">
      <c r="A31" s="376" t="s">
        <v>364</v>
      </c>
      <c r="B31" s="357" t="s">
        <v>44</v>
      </c>
      <c r="C31" s="358">
        <v>10</v>
      </c>
      <c r="D31" s="359" t="s">
        <v>143</v>
      </c>
      <c r="E31" s="359" t="s">
        <v>144</v>
      </c>
      <c r="F31" s="359">
        <v>8</v>
      </c>
      <c r="G31" s="359">
        <v>2</v>
      </c>
      <c r="H31" s="359">
        <v>0</v>
      </c>
      <c r="I31" s="359">
        <v>1</v>
      </c>
      <c r="J31" s="359">
        <v>11</v>
      </c>
      <c r="K31" s="359"/>
      <c r="L31" s="357">
        <v>3401280</v>
      </c>
      <c r="M31" s="354">
        <f t="shared" si="2"/>
        <v>110</v>
      </c>
      <c r="N31" s="377"/>
      <c r="O31" s="345">
        <v>154</v>
      </c>
      <c r="Q31" s="346"/>
      <c r="R31" s="346"/>
      <c r="S31" s="346"/>
      <c r="T31" s="346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346"/>
      <c r="BG31" s="346"/>
      <c r="BH31" s="346"/>
      <c r="BI31" s="346"/>
      <c r="BJ31" s="346"/>
      <c r="BK31" s="346"/>
      <c r="BL31" s="346"/>
      <c r="BM31" s="346"/>
      <c r="BN31" s="346"/>
      <c r="BO31" s="346"/>
      <c r="BP31" s="346"/>
      <c r="BQ31" s="346"/>
      <c r="BR31" s="346"/>
      <c r="BS31" s="346"/>
      <c r="BT31" s="346"/>
      <c r="BU31" s="346"/>
      <c r="BV31" s="346"/>
      <c r="BW31" s="346"/>
      <c r="BX31" s="346"/>
      <c r="BY31" s="346"/>
      <c r="BZ31" s="346"/>
      <c r="CA31" s="346"/>
      <c r="CB31" s="346"/>
      <c r="CC31" s="346"/>
      <c r="CD31" s="346"/>
      <c r="CE31" s="346"/>
      <c r="CF31" s="346"/>
      <c r="CG31" s="346"/>
      <c r="CH31" s="346"/>
      <c r="CI31" s="346"/>
      <c r="CJ31" s="346"/>
      <c r="CK31" s="346"/>
      <c r="CL31" s="346"/>
      <c r="CM31" s="346"/>
      <c r="CN31" s="346"/>
      <c r="CO31" s="346"/>
      <c r="CP31" s="346"/>
      <c r="CQ31" s="346"/>
      <c r="CR31" s="346"/>
      <c r="CS31" s="346"/>
      <c r="CT31" s="346"/>
      <c r="CU31" s="346"/>
      <c r="CV31" s="346"/>
      <c r="CW31" s="346"/>
      <c r="CX31" s="346"/>
      <c r="CY31" s="346"/>
      <c r="CZ31" s="346"/>
      <c r="DA31" s="346"/>
      <c r="DB31" s="346"/>
      <c r="DC31" s="346"/>
      <c r="DD31" s="346"/>
      <c r="DE31" s="346"/>
      <c r="DF31" s="346"/>
      <c r="DG31" s="346"/>
      <c r="DH31" s="346"/>
      <c r="DI31" s="346"/>
      <c r="DJ31" s="346"/>
      <c r="DK31" s="346"/>
      <c r="DL31" s="346"/>
      <c r="DM31" s="346"/>
      <c r="DN31" s="346"/>
      <c r="DO31" s="346"/>
      <c r="DP31" s="346"/>
      <c r="DQ31" s="346"/>
      <c r="DR31" s="346"/>
      <c r="DS31" s="346"/>
      <c r="DT31" s="346"/>
      <c r="DU31" s="346"/>
      <c r="DV31" s="346"/>
      <c r="DW31" s="346"/>
      <c r="DX31" s="346"/>
      <c r="DY31" s="346"/>
      <c r="DZ31" s="346"/>
      <c r="EA31" s="346"/>
      <c r="EB31" s="346"/>
      <c r="EC31" s="346"/>
      <c r="ED31" s="346"/>
      <c r="EE31" s="346"/>
      <c r="EF31" s="346"/>
      <c r="EG31" s="346"/>
      <c r="EH31" s="346"/>
      <c r="EI31" s="346"/>
      <c r="EJ31" s="346"/>
      <c r="EK31" s="346"/>
      <c r="EL31" s="346"/>
      <c r="EM31" s="346"/>
      <c r="EN31" s="346"/>
      <c r="EO31" s="346"/>
      <c r="EP31" s="346"/>
      <c r="EQ31" s="346"/>
      <c r="ER31" s="346"/>
      <c r="ES31" s="346"/>
      <c r="ET31" s="346"/>
      <c r="EU31" s="346"/>
      <c r="EV31" s="346"/>
      <c r="EW31" s="346"/>
      <c r="EX31" s="346"/>
      <c r="EY31" s="346"/>
      <c r="EZ31" s="346"/>
      <c r="FA31" s="346"/>
      <c r="FB31" s="346"/>
      <c r="FC31" s="346"/>
      <c r="FD31" s="346"/>
      <c r="FE31" s="346"/>
      <c r="FF31" s="346"/>
      <c r="FG31" s="346"/>
      <c r="FH31" s="346"/>
      <c r="FI31" s="346"/>
      <c r="FJ31" s="346"/>
      <c r="FK31" s="346"/>
      <c r="FL31" s="346"/>
      <c r="FM31" s="346"/>
      <c r="FN31" s="346"/>
      <c r="FO31" s="346"/>
      <c r="FP31" s="346"/>
      <c r="FQ31" s="346"/>
      <c r="FR31" s="346"/>
      <c r="FS31" s="346"/>
      <c r="FT31" s="346"/>
      <c r="FU31" s="346"/>
      <c r="FV31" s="346"/>
      <c r="FW31" s="346"/>
      <c r="FX31" s="346"/>
      <c r="FY31" s="346"/>
      <c r="FZ31" s="346"/>
      <c r="GA31" s="346"/>
      <c r="GB31" s="346"/>
      <c r="GC31" s="346"/>
      <c r="GD31" s="346"/>
      <c r="GE31" s="346"/>
      <c r="GF31" s="346"/>
      <c r="GG31" s="346"/>
      <c r="GH31" s="346"/>
      <c r="GI31" s="346"/>
      <c r="GJ31" s="346"/>
      <c r="GK31" s="346"/>
      <c r="GL31" s="346"/>
      <c r="GM31" s="346"/>
      <c r="GN31" s="346"/>
      <c r="GO31" s="346"/>
      <c r="GP31" s="346"/>
      <c r="GQ31" s="346"/>
      <c r="GR31" s="346"/>
      <c r="GS31" s="346"/>
      <c r="GT31" s="346"/>
      <c r="GU31" s="346"/>
      <c r="GV31" s="346"/>
      <c r="GW31" s="346"/>
      <c r="GX31" s="346"/>
      <c r="GY31" s="346"/>
      <c r="GZ31" s="346"/>
      <c r="HA31" s="346"/>
      <c r="HB31" s="346"/>
      <c r="HC31" s="346"/>
      <c r="HD31" s="346"/>
      <c r="HE31" s="346"/>
      <c r="HF31" s="346"/>
      <c r="HG31" s="346"/>
      <c r="HH31" s="346"/>
      <c r="HI31" s="346"/>
      <c r="HJ31" s="346"/>
      <c r="HK31" s="346"/>
      <c r="HL31" s="346"/>
      <c r="HM31" s="346"/>
      <c r="HN31" s="346"/>
      <c r="HO31" s="346"/>
      <c r="HP31" s="346"/>
      <c r="HQ31" s="346"/>
      <c r="HR31" s="346"/>
      <c r="HS31" s="346"/>
      <c r="HT31" s="346"/>
      <c r="HU31" s="346"/>
      <c r="HV31" s="346"/>
      <c r="HW31" s="346"/>
      <c r="HX31" s="346"/>
      <c r="HY31" s="346"/>
      <c r="HZ31" s="346"/>
      <c r="IA31" s="346"/>
      <c r="IB31" s="346"/>
      <c r="IC31" s="346"/>
      <c r="ID31" s="346"/>
      <c r="IE31" s="346"/>
      <c r="IF31" s="346"/>
      <c r="IG31" s="346"/>
      <c r="IH31" s="346"/>
      <c r="II31" s="346"/>
      <c r="IJ31" s="346"/>
      <c r="IK31" s="346"/>
      <c r="IL31" s="346"/>
      <c r="IM31" s="346"/>
      <c r="IN31" s="346"/>
      <c r="IO31" s="346"/>
      <c r="IP31" s="346"/>
      <c r="IQ31" s="346"/>
      <c r="IR31" s="346"/>
      <c r="IS31" s="346"/>
    </row>
    <row r="32" spans="1:253" s="151" customFormat="1" ht="22.15" customHeight="1">
      <c r="A32" s="378" t="s">
        <v>365</v>
      </c>
      <c r="B32" s="364" t="s">
        <v>44</v>
      </c>
      <c r="C32" s="355">
        <v>7</v>
      </c>
      <c r="D32" s="355" t="s">
        <v>143</v>
      </c>
      <c r="E32" s="355"/>
      <c r="F32" s="355">
        <v>8</v>
      </c>
      <c r="G32" s="355">
        <v>2</v>
      </c>
      <c r="H32" s="355">
        <v>0</v>
      </c>
      <c r="I32" s="355">
        <v>0</v>
      </c>
      <c r="J32" s="355">
        <v>10</v>
      </c>
      <c r="K32" s="364" t="s">
        <v>72</v>
      </c>
      <c r="L32" s="364">
        <v>3401280</v>
      </c>
      <c r="M32" s="354">
        <f t="shared" si="2"/>
        <v>70</v>
      </c>
      <c r="N32" s="379"/>
      <c r="O32" s="151">
        <v>60</v>
      </c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</row>
    <row r="33" spans="1:253" s="345" customFormat="1" ht="35.450000000000003" customHeight="1">
      <c r="A33" s="390" t="s">
        <v>366</v>
      </c>
      <c r="B33" s="354" t="s">
        <v>60</v>
      </c>
      <c r="C33" s="353">
        <v>14</v>
      </c>
      <c r="D33" s="353" t="s">
        <v>143</v>
      </c>
      <c r="E33" s="353" t="s">
        <v>144</v>
      </c>
      <c r="F33" s="353">
        <v>8</v>
      </c>
      <c r="G33" s="353">
        <v>2</v>
      </c>
      <c r="H33" s="353">
        <v>0</v>
      </c>
      <c r="I33" s="353">
        <v>1</v>
      </c>
      <c r="J33" s="353">
        <v>11</v>
      </c>
      <c r="K33" s="353"/>
      <c r="L33" s="354">
        <v>3401280</v>
      </c>
      <c r="M33" s="354">
        <f t="shared" si="2"/>
        <v>154</v>
      </c>
      <c r="N33" s="369"/>
      <c r="O33" s="345">
        <v>154</v>
      </c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P33" s="346"/>
      <c r="BQ33" s="346"/>
      <c r="BR33" s="346"/>
      <c r="BS33" s="346"/>
      <c r="BT33" s="346"/>
      <c r="BU33" s="346"/>
      <c r="BV33" s="346"/>
      <c r="BW33" s="346"/>
      <c r="BX33" s="346"/>
      <c r="BY33" s="346"/>
      <c r="BZ33" s="346"/>
      <c r="CA33" s="346"/>
      <c r="CB33" s="346"/>
      <c r="CC33" s="346"/>
      <c r="CD33" s="346"/>
      <c r="CE33" s="346"/>
      <c r="CF33" s="346"/>
      <c r="CG33" s="346"/>
      <c r="CH33" s="346"/>
      <c r="CI33" s="346"/>
      <c r="CJ33" s="346"/>
      <c r="CK33" s="346"/>
      <c r="CL33" s="346"/>
      <c r="CM33" s="346"/>
      <c r="CN33" s="346"/>
      <c r="CO33" s="346"/>
      <c r="CP33" s="346"/>
      <c r="CQ33" s="346"/>
      <c r="CR33" s="346"/>
      <c r="CS33" s="346"/>
      <c r="CT33" s="346"/>
      <c r="CU33" s="346"/>
      <c r="CV33" s="346"/>
      <c r="CW33" s="346"/>
      <c r="CX33" s="346"/>
      <c r="CY33" s="346"/>
      <c r="CZ33" s="346"/>
      <c r="DA33" s="346"/>
      <c r="DB33" s="346"/>
      <c r="DC33" s="346"/>
      <c r="DD33" s="346"/>
      <c r="DE33" s="346"/>
      <c r="DF33" s="346"/>
      <c r="DG33" s="346"/>
      <c r="DH33" s="346"/>
      <c r="DI33" s="346"/>
      <c r="DJ33" s="346"/>
      <c r="DK33" s="346"/>
      <c r="DL33" s="346"/>
      <c r="DM33" s="346"/>
      <c r="DN33" s="346"/>
      <c r="DO33" s="346"/>
      <c r="DP33" s="346"/>
      <c r="DQ33" s="346"/>
      <c r="DR33" s="346"/>
      <c r="DS33" s="346"/>
      <c r="DT33" s="346"/>
      <c r="DU33" s="346"/>
      <c r="DV33" s="346"/>
      <c r="DW33" s="346"/>
      <c r="DX33" s="346"/>
      <c r="DY33" s="346"/>
      <c r="DZ33" s="346"/>
      <c r="EA33" s="346"/>
      <c r="EB33" s="346"/>
      <c r="EC33" s="346"/>
      <c r="ED33" s="346"/>
      <c r="EE33" s="346"/>
      <c r="EF33" s="346"/>
      <c r="EG33" s="346"/>
      <c r="EH33" s="346"/>
      <c r="EI33" s="346"/>
      <c r="EJ33" s="346"/>
      <c r="EK33" s="346"/>
      <c r="EL33" s="346"/>
      <c r="EM33" s="346"/>
      <c r="EN33" s="346"/>
      <c r="EO33" s="346"/>
      <c r="EP33" s="346"/>
      <c r="EQ33" s="346"/>
      <c r="ER33" s="346"/>
      <c r="ES33" s="346"/>
      <c r="ET33" s="346"/>
      <c r="EU33" s="346"/>
      <c r="EV33" s="346"/>
      <c r="EW33" s="346"/>
      <c r="EX33" s="346"/>
      <c r="EY33" s="346"/>
      <c r="EZ33" s="346"/>
      <c r="FA33" s="346"/>
      <c r="FB33" s="346"/>
      <c r="FC33" s="346"/>
      <c r="FD33" s="346"/>
      <c r="FE33" s="346"/>
      <c r="FF33" s="346"/>
      <c r="FG33" s="346"/>
      <c r="FH33" s="346"/>
      <c r="FI33" s="346"/>
      <c r="FJ33" s="346"/>
      <c r="FK33" s="346"/>
      <c r="FL33" s="346"/>
      <c r="FM33" s="346"/>
      <c r="FN33" s="346"/>
      <c r="FO33" s="346"/>
      <c r="FP33" s="346"/>
      <c r="FQ33" s="346"/>
      <c r="FR33" s="346"/>
      <c r="FS33" s="346"/>
      <c r="FT33" s="346"/>
      <c r="FU33" s="346"/>
      <c r="FV33" s="346"/>
      <c r="FW33" s="346"/>
      <c r="FX33" s="346"/>
      <c r="FY33" s="346"/>
      <c r="FZ33" s="346"/>
      <c r="GA33" s="346"/>
      <c r="GB33" s="346"/>
      <c r="GC33" s="346"/>
      <c r="GD33" s="346"/>
      <c r="GE33" s="346"/>
      <c r="GF33" s="346"/>
      <c r="GG33" s="346"/>
      <c r="GH33" s="346"/>
      <c r="GI33" s="346"/>
      <c r="GJ33" s="346"/>
      <c r="GK33" s="346"/>
      <c r="GL33" s="346"/>
      <c r="GM33" s="346"/>
      <c r="GN33" s="346"/>
      <c r="GO33" s="346"/>
      <c r="GP33" s="346"/>
      <c r="GQ33" s="346"/>
      <c r="GR33" s="346"/>
      <c r="GS33" s="346"/>
      <c r="GT33" s="346"/>
      <c r="GU33" s="346"/>
      <c r="GV33" s="346"/>
      <c r="GW33" s="346"/>
      <c r="GX33" s="346"/>
      <c r="GY33" s="346"/>
      <c r="GZ33" s="346"/>
      <c r="HA33" s="346"/>
      <c r="HB33" s="346"/>
      <c r="HC33" s="346"/>
      <c r="HD33" s="346"/>
      <c r="HE33" s="346"/>
      <c r="HF33" s="346"/>
      <c r="HG33" s="346"/>
      <c r="HH33" s="346"/>
      <c r="HI33" s="346"/>
      <c r="HJ33" s="346"/>
      <c r="HK33" s="346"/>
      <c r="HL33" s="346"/>
      <c r="HM33" s="346"/>
      <c r="HN33" s="346"/>
      <c r="HO33" s="346"/>
      <c r="HP33" s="346"/>
      <c r="HQ33" s="346"/>
      <c r="HR33" s="346"/>
      <c r="HS33" s="346"/>
      <c r="HT33" s="346"/>
      <c r="HU33" s="346"/>
      <c r="HV33" s="346"/>
      <c r="HW33" s="346"/>
      <c r="HX33" s="346"/>
      <c r="HY33" s="346"/>
      <c r="HZ33" s="346"/>
      <c r="IA33" s="346"/>
      <c r="IB33" s="346"/>
      <c r="IC33" s="346"/>
      <c r="ID33" s="346"/>
      <c r="IE33" s="346"/>
      <c r="IF33" s="346"/>
      <c r="IG33" s="346"/>
      <c r="IH33" s="346"/>
      <c r="II33" s="346"/>
      <c r="IJ33" s="346"/>
      <c r="IK33" s="346"/>
      <c r="IL33" s="346"/>
      <c r="IM33" s="346"/>
      <c r="IN33" s="346"/>
      <c r="IO33" s="346"/>
      <c r="IP33" s="346"/>
      <c r="IQ33" s="346"/>
      <c r="IR33" s="346"/>
      <c r="IS33" s="346"/>
    </row>
    <row r="34" spans="1:253" s="151" customFormat="1" ht="34.9" customHeight="1">
      <c r="A34" s="376" t="s">
        <v>367</v>
      </c>
      <c r="B34" s="357" t="s">
        <v>60</v>
      </c>
      <c r="C34" s="359">
        <v>7</v>
      </c>
      <c r="D34" s="359" t="s">
        <v>143</v>
      </c>
      <c r="E34" s="359"/>
      <c r="F34" s="359">
        <v>8</v>
      </c>
      <c r="G34" s="359">
        <v>2</v>
      </c>
      <c r="H34" s="359">
        <v>0</v>
      </c>
      <c r="I34" s="359">
        <v>0</v>
      </c>
      <c r="J34" s="359">
        <v>10</v>
      </c>
      <c r="K34" s="357" t="s">
        <v>72</v>
      </c>
      <c r="L34" s="357">
        <v>3401280</v>
      </c>
      <c r="M34" s="354">
        <f t="shared" si="2"/>
        <v>70</v>
      </c>
      <c r="N34" s="377"/>
      <c r="O34" s="151">
        <v>60</v>
      </c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8"/>
      <c r="HI34" s="168"/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8"/>
      <c r="HV34" s="168"/>
      <c r="HW34" s="168"/>
      <c r="HX34" s="168"/>
      <c r="HY34" s="168"/>
      <c r="HZ34" s="168"/>
      <c r="IA34" s="168"/>
      <c r="IB34" s="168"/>
      <c r="IC34" s="168"/>
      <c r="ID34" s="168"/>
      <c r="IE34" s="168"/>
      <c r="IF34" s="168"/>
      <c r="IG34" s="168"/>
      <c r="IH34" s="168"/>
      <c r="II34" s="168"/>
      <c r="IJ34" s="168"/>
      <c r="IK34" s="168"/>
      <c r="IL34" s="168"/>
      <c r="IM34" s="168"/>
      <c r="IN34" s="168"/>
      <c r="IO34" s="168"/>
      <c r="IP34" s="168"/>
      <c r="IQ34" s="168"/>
      <c r="IR34" s="168"/>
      <c r="IS34" s="168"/>
    </row>
    <row r="35" spans="1:253" s="345" customFormat="1" ht="18" customHeight="1">
      <c r="A35" s="390" t="s">
        <v>104</v>
      </c>
      <c r="B35" s="354" t="s">
        <v>75</v>
      </c>
      <c r="C35" s="356">
        <v>14</v>
      </c>
      <c r="D35" s="353" t="s">
        <v>143</v>
      </c>
      <c r="E35" s="353" t="s">
        <v>144</v>
      </c>
      <c r="F35" s="353">
        <v>8</v>
      </c>
      <c r="G35" s="353">
        <v>1</v>
      </c>
      <c r="H35" s="353">
        <v>0</v>
      </c>
      <c r="I35" s="353">
        <v>0</v>
      </c>
      <c r="J35" s="353">
        <v>9</v>
      </c>
      <c r="K35" s="353"/>
      <c r="L35" s="354">
        <v>3401280</v>
      </c>
      <c r="M35" s="354">
        <f t="shared" si="2"/>
        <v>126</v>
      </c>
      <c r="N35" s="369"/>
      <c r="O35" s="345">
        <v>126</v>
      </c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  <c r="AU35" s="346"/>
      <c r="AV35" s="346"/>
      <c r="AW35" s="346"/>
      <c r="AX35" s="346"/>
      <c r="AY35" s="346"/>
      <c r="AZ35" s="346"/>
      <c r="BA35" s="346"/>
      <c r="BB35" s="346"/>
      <c r="BC35" s="346"/>
      <c r="BD35" s="346"/>
      <c r="BE35" s="346"/>
      <c r="BF35" s="346"/>
      <c r="BG35" s="346"/>
      <c r="BH35" s="346"/>
      <c r="BI35" s="346"/>
      <c r="BJ35" s="346"/>
      <c r="BK35" s="346"/>
      <c r="BL35" s="346"/>
      <c r="BM35" s="346"/>
      <c r="BN35" s="346"/>
      <c r="BO35" s="346"/>
      <c r="BP35" s="346"/>
      <c r="BQ35" s="346"/>
      <c r="BR35" s="346"/>
      <c r="BS35" s="346"/>
      <c r="BT35" s="346"/>
      <c r="BU35" s="346"/>
      <c r="BV35" s="346"/>
      <c r="BW35" s="346"/>
      <c r="BX35" s="346"/>
      <c r="BY35" s="346"/>
      <c r="BZ35" s="346"/>
      <c r="CA35" s="346"/>
      <c r="CB35" s="346"/>
      <c r="CC35" s="346"/>
      <c r="CD35" s="346"/>
      <c r="CE35" s="346"/>
      <c r="CF35" s="346"/>
      <c r="CG35" s="346"/>
      <c r="CH35" s="346"/>
      <c r="CI35" s="346"/>
      <c r="CJ35" s="346"/>
      <c r="CK35" s="346"/>
      <c r="CL35" s="346"/>
      <c r="CM35" s="346"/>
      <c r="CN35" s="346"/>
      <c r="CO35" s="346"/>
      <c r="CP35" s="346"/>
      <c r="CQ35" s="346"/>
      <c r="CR35" s="346"/>
      <c r="CS35" s="346"/>
      <c r="CT35" s="346"/>
      <c r="CU35" s="346"/>
      <c r="CV35" s="346"/>
      <c r="CW35" s="346"/>
      <c r="CX35" s="346"/>
      <c r="CY35" s="346"/>
      <c r="CZ35" s="346"/>
      <c r="DA35" s="346"/>
      <c r="DB35" s="346"/>
      <c r="DC35" s="346"/>
      <c r="DD35" s="346"/>
      <c r="DE35" s="346"/>
      <c r="DF35" s="346"/>
      <c r="DG35" s="346"/>
      <c r="DH35" s="346"/>
      <c r="DI35" s="346"/>
      <c r="DJ35" s="346"/>
      <c r="DK35" s="346"/>
      <c r="DL35" s="346"/>
      <c r="DM35" s="346"/>
      <c r="DN35" s="346"/>
      <c r="DO35" s="346"/>
      <c r="DP35" s="346"/>
      <c r="DQ35" s="346"/>
      <c r="DR35" s="346"/>
      <c r="DS35" s="346"/>
      <c r="DT35" s="346"/>
      <c r="DU35" s="346"/>
      <c r="DV35" s="346"/>
      <c r="DW35" s="346"/>
      <c r="DX35" s="346"/>
      <c r="DY35" s="346"/>
      <c r="DZ35" s="346"/>
      <c r="EA35" s="346"/>
      <c r="EB35" s="346"/>
      <c r="EC35" s="346"/>
      <c r="ED35" s="346"/>
      <c r="EE35" s="346"/>
      <c r="EF35" s="346"/>
      <c r="EG35" s="346"/>
      <c r="EH35" s="346"/>
      <c r="EI35" s="346"/>
      <c r="EJ35" s="346"/>
      <c r="EK35" s="346"/>
      <c r="EL35" s="346"/>
      <c r="EM35" s="346"/>
      <c r="EN35" s="346"/>
      <c r="EO35" s="346"/>
      <c r="EP35" s="346"/>
      <c r="EQ35" s="346"/>
      <c r="ER35" s="346"/>
      <c r="ES35" s="346"/>
      <c r="ET35" s="346"/>
      <c r="EU35" s="346"/>
      <c r="EV35" s="346"/>
      <c r="EW35" s="346"/>
      <c r="EX35" s="346"/>
      <c r="EY35" s="346"/>
      <c r="EZ35" s="346"/>
      <c r="FA35" s="346"/>
      <c r="FB35" s="346"/>
      <c r="FC35" s="346"/>
      <c r="FD35" s="346"/>
      <c r="FE35" s="346"/>
      <c r="FF35" s="346"/>
      <c r="FG35" s="346"/>
      <c r="FH35" s="346"/>
      <c r="FI35" s="346"/>
      <c r="FJ35" s="346"/>
      <c r="FK35" s="346"/>
      <c r="FL35" s="346"/>
      <c r="FM35" s="346"/>
      <c r="FN35" s="346"/>
      <c r="FO35" s="346"/>
      <c r="FP35" s="346"/>
      <c r="FQ35" s="346"/>
      <c r="FR35" s="346"/>
      <c r="FS35" s="346"/>
      <c r="FT35" s="346"/>
      <c r="FU35" s="346"/>
      <c r="FV35" s="346"/>
      <c r="FW35" s="346"/>
      <c r="FX35" s="346"/>
      <c r="FY35" s="346"/>
      <c r="FZ35" s="346"/>
      <c r="GA35" s="346"/>
      <c r="GB35" s="346"/>
      <c r="GC35" s="346"/>
      <c r="GD35" s="346"/>
      <c r="GE35" s="346"/>
      <c r="GF35" s="346"/>
      <c r="GG35" s="346"/>
      <c r="GH35" s="346"/>
      <c r="GI35" s="346"/>
      <c r="GJ35" s="346"/>
      <c r="GK35" s="346"/>
      <c r="GL35" s="346"/>
      <c r="GM35" s="346"/>
      <c r="GN35" s="346"/>
      <c r="GO35" s="346"/>
      <c r="GP35" s="346"/>
      <c r="GQ35" s="346"/>
      <c r="GR35" s="346"/>
      <c r="GS35" s="346"/>
      <c r="GT35" s="346"/>
      <c r="GU35" s="346"/>
      <c r="GV35" s="346"/>
      <c r="GW35" s="346"/>
      <c r="GX35" s="346"/>
      <c r="GY35" s="346"/>
      <c r="GZ35" s="346"/>
      <c r="HA35" s="346"/>
      <c r="HB35" s="346"/>
      <c r="HC35" s="346"/>
      <c r="HD35" s="346"/>
      <c r="HE35" s="346"/>
      <c r="HF35" s="346"/>
      <c r="HG35" s="346"/>
      <c r="HH35" s="346"/>
      <c r="HI35" s="346"/>
      <c r="HJ35" s="346"/>
      <c r="HK35" s="346"/>
      <c r="HL35" s="346"/>
      <c r="HM35" s="346"/>
      <c r="HN35" s="346"/>
      <c r="HO35" s="346"/>
      <c r="HP35" s="346"/>
      <c r="HQ35" s="346"/>
      <c r="HR35" s="346"/>
      <c r="HS35" s="346"/>
      <c r="HT35" s="346"/>
      <c r="HU35" s="346"/>
      <c r="HV35" s="346"/>
      <c r="HW35" s="346"/>
      <c r="HX35" s="346"/>
      <c r="HY35" s="346"/>
      <c r="HZ35" s="346"/>
      <c r="IA35" s="346"/>
      <c r="IB35" s="346"/>
      <c r="IC35" s="346"/>
      <c r="ID35" s="346"/>
      <c r="IE35" s="346"/>
      <c r="IF35" s="346"/>
      <c r="IG35" s="346"/>
      <c r="IH35" s="346"/>
      <c r="II35" s="346"/>
      <c r="IJ35" s="346"/>
      <c r="IK35" s="346"/>
      <c r="IL35" s="346"/>
      <c r="IM35" s="346"/>
      <c r="IN35" s="346"/>
      <c r="IO35" s="346"/>
      <c r="IP35" s="346"/>
      <c r="IQ35" s="346"/>
      <c r="IR35" s="346"/>
      <c r="IS35" s="346"/>
    </row>
    <row r="36" spans="1:253" s="345" customFormat="1" ht="18" customHeight="1">
      <c r="A36" s="390" t="s">
        <v>104</v>
      </c>
      <c r="B36" s="354" t="s">
        <v>48</v>
      </c>
      <c r="C36" s="356">
        <v>14</v>
      </c>
      <c r="D36" s="353" t="s">
        <v>143</v>
      </c>
      <c r="E36" s="353" t="s">
        <v>144</v>
      </c>
      <c r="F36" s="353">
        <v>8</v>
      </c>
      <c r="G36" s="353">
        <v>0</v>
      </c>
      <c r="H36" s="353">
        <v>0</v>
      </c>
      <c r="I36" s="353">
        <v>0</v>
      </c>
      <c r="J36" s="353">
        <v>8</v>
      </c>
      <c r="K36" s="353"/>
      <c r="L36" s="354">
        <v>3401280</v>
      </c>
      <c r="M36" s="354">
        <f t="shared" si="2"/>
        <v>112</v>
      </c>
      <c r="N36" s="369"/>
      <c r="O36" s="345">
        <v>112</v>
      </c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346"/>
      <c r="AT36" s="346"/>
      <c r="AU36" s="346"/>
      <c r="AV36" s="346"/>
      <c r="AW36" s="346"/>
      <c r="AX36" s="346"/>
      <c r="AY36" s="346"/>
      <c r="AZ36" s="346"/>
      <c r="BA36" s="346"/>
      <c r="BB36" s="346"/>
      <c r="BC36" s="346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  <c r="BS36" s="346"/>
      <c r="BT36" s="346"/>
      <c r="BU36" s="346"/>
      <c r="BV36" s="346"/>
      <c r="BW36" s="346"/>
      <c r="BX36" s="346"/>
      <c r="BY36" s="346"/>
      <c r="BZ36" s="346"/>
      <c r="CA36" s="346"/>
      <c r="CB36" s="346"/>
      <c r="CC36" s="346"/>
      <c r="CD36" s="346"/>
      <c r="CE36" s="346"/>
      <c r="CF36" s="346"/>
      <c r="CG36" s="346"/>
      <c r="CH36" s="346"/>
      <c r="CI36" s="346"/>
      <c r="CJ36" s="346"/>
      <c r="CK36" s="346"/>
      <c r="CL36" s="346"/>
      <c r="CM36" s="346"/>
      <c r="CN36" s="346"/>
      <c r="CO36" s="346"/>
      <c r="CP36" s="346"/>
      <c r="CQ36" s="346"/>
      <c r="CR36" s="346"/>
      <c r="CS36" s="346"/>
      <c r="CT36" s="346"/>
      <c r="CU36" s="346"/>
      <c r="CV36" s="346"/>
      <c r="CW36" s="346"/>
      <c r="CX36" s="346"/>
      <c r="CY36" s="346"/>
      <c r="CZ36" s="346"/>
      <c r="DA36" s="346"/>
      <c r="DB36" s="346"/>
      <c r="DC36" s="346"/>
      <c r="DD36" s="346"/>
      <c r="DE36" s="346"/>
      <c r="DF36" s="346"/>
      <c r="DG36" s="346"/>
      <c r="DH36" s="346"/>
      <c r="DI36" s="346"/>
      <c r="DJ36" s="346"/>
      <c r="DK36" s="346"/>
      <c r="DL36" s="346"/>
      <c r="DM36" s="346"/>
      <c r="DN36" s="346"/>
      <c r="DO36" s="346"/>
      <c r="DP36" s="346"/>
      <c r="DQ36" s="346"/>
      <c r="DR36" s="346"/>
      <c r="DS36" s="346"/>
      <c r="DT36" s="346"/>
      <c r="DU36" s="346"/>
      <c r="DV36" s="346"/>
      <c r="DW36" s="346"/>
      <c r="DX36" s="346"/>
      <c r="DY36" s="346"/>
      <c r="DZ36" s="346"/>
      <c r="EA36" s="346"/>
      <c r="EB36" s="346"/>
      <c r="EC36" s="346"/>
      <c r="ED36" s="346"/>
      <c r="EE36" s="346"/>
      <c r="EF36" s="346"/>
      <c r="EG36" s="346"/>
      <c r="EH36" s="346"/>
      <c r="EI36" s="346"/>
      <c r="EJ36" s="346"/>
      <c r="EK36" s="346"/>
      <c r="EL36" s="346"/>
      <c r="EM36" s="346"/>
      <c r="EN36" s="346"/>
      <c r="EO36" s="346"/>
      <c r="EP36" s="346"/>
      <c r="EQ36" s="346"/>
      <c r="ER36" s="346"/>
      <c r="ES36" s="346"/>
      <c r="ET36" s="346"/>
      <c r="EU36" s="346"/>
      <c r="EV36" s="346"/>
      <c r="EW36" s="346"/>
      <c r="EX36" s="346"/>
      <c r="EY36" s="346"/>
      <c r="EZ36" s="346"/>
      <c r="FA36" s="346"/>
      <c r="FB36" s="346"/>
      <c r="FC36" s="346"/>
      <c r="FD36" s="346"/>
      <c r="FE36" s="346"/>
      <c r="FF36" s="346"/>
      <c r="FG36" s="346"/>
      <c r="FH36" s="346"/>
      <c r="FI36" s="346"/>
      <c r="FJ36" s="346"/>
      <c r="FK36" s="346"/>
      <c r="FL36" s="346"/>
      <c r="FM36" s="346"/>
      <c r="FN36" s="346"/>
      <c r="FO36" s="346"/>
      <c r="FP36" s="346"/>
      <c r="FQ36" s="346"/>
      <c r="FR36" s="346"/>
      <c r="FS36" s="346"/>
      <c r="FT36" s="346"/>
      <c r="FU36" s="346"/>
      <c r="FV36" s="346"/>
      <c r="FW36" s="346"/>
      <c r="FX36" s="346"/>
      <c r="FY36" s="346"/>
      <c r="FZ36" s="346"/>
      <c r="GA36" s="346"/>
      <c r="GB36" s="346"/>
      <c r="GC36" s="346"/>
      <c r="GD36" s="346"/>
      <c r="GE36" s="346"/>
      <c r="GF36" s="346"/>
      <c r="GG36" s="346"/>
      <c r="GH36" s="346"/>
      <c r="GI36" s="346"/>
      <c r="GJ36" s="346"/>
      <c r="GK36" s="346"/>
      <c r="GL36" s="346"/>
      <c r="GM36" s="346"/>
      <c r="GN36" s="346"/>
      <c r="GO36" s="346"/>
      <c r="GP36" s="346"/>
      <c r="GQ36" s="346"/>
      <c r="GR36" s="346"/>
      <c r="GS36" s="346"/>
      <c r="GT36" s="346"/>
      <c r="GU36" s="346"/>
      <c r="GV36" s="346"/>
      <c r="GW36" s="346"/>
      <c r="GX36" s="346"/>
      <c r="GY36" s="346"/>
      <c r="GZ36" s="346"/>
      <c r="HA36" s="346"/>
      <c r="HB36" s="346"/>
      <c r="HC36" s="346"/>
      <c r="HD36" s="346"/>
      <c r="HE36" s="346"/>
      <c r="HF36" s="346"/>
      <c r="HG36" s="346"/>
      <c r="HH36" s="346"/>
      <c r="HI36" s="346"/>
      <c r="HJ36" s="346"/>
      <c r="HK36" s="346"/>
      <c r="HL36" s="346"/>
      <c r="HM36" s="346"/>
      <c r="HN36" s="346"/>
      <c r="HO36" s="346"/>
      <c r="HP36" s="346"/>
      <c r="HQ36" s="346"/>
      <c r="HR36" s="346"/>
      <c r="HS36" s="346"/>
      <c r="HT36" s="346"/>
      <c r="HU36" s="346"/>
      <c r="HV36" s="346"/>
      <c r="HW36" s="346"/>
      <c r="HX36" s="346"/>
      <c r="HY36" s="346"/>
      <c r="HZ36" s="346"/>
      <c r="IA36" s="346"/>
      <c r="IB36" s="346"/>
      <c r="IC36" s="346"/>
      <c r="ID36" s="346"/>
      <c r="IE36" s="346"/>
      <c r="IF36" s="346"/>
      <c r="IG36" s="346"/>
      <c r="IH36" s="346"/>
      <c r="II36" s="346"/>
      <c r="IJ36" s="346"/>
      <c r="IK36" s="346"/>
      <c r="IL36" s="346"/>
      <c r="IM36" s="346"/>
      <c r="IN36" s="346"/>
      <c r="IO36" s="346"/>
      <c r="IP36" s="346"/>
      <c r="IQ36" s="346"/>
      <c r="IR36" s="346"/>
      <c r="IS36" s="346"/>
    </row>
    <row r="37" spans="1:253" s="345" customFormat="1" ht="18" customHeight="1">
      <c r="A37" s="390" t="s">
        <v>104</v>
      </c>
      <c r="B37" s="354" t="s">
        <v>76</v>
      </c>
      <c r="C37" s="353">
        <v>14</v>
      </c>
      <c r="D37" s="353" t="s">
        <v>143</v>
      </c>
      <c r="E37" s="353" t="s">
        <v>144</v>
      </c>
      <c r="F37" s="353">
        <v>8</v>
      </c>
      <c r="G37" s="353">
        <v>0</v>
      </c>
      <c r="H37" s="353">
        <v>0</v>
      </c>
      <c r="I37" s="353">
        <v>0</v>
      </c>
      <c r="J37" s="353">
        <v>8</v>
      </c>
      <c r="K37" s="354"/>
      <c r="L37" s="354">
        <v>3401280</v>
      </c>
      <c r="M37" s="354">
        <f t="shared" si="2"/>
        <v>112</v>
      </c>
      <c r="N37" s="369"/>
      <c r="O37" s="345">
        <v>112</v>
      </c>
      <c r="Q37" s="346"/>
      <c r="R37" s="346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346"/>
      <c r="AH37" s="346"/>
      <c r="AI37" s="346"/>
      <c r="AJ37" s="346"/>
      <c r="AK37" s="346"/>
      <c r="AL37" s="346"/>
      <c r="AM37" s="346"/>
      <c r="AN37" s="346"/>
      <c r="AO37" s="346"/>
      <c r="AP37" s="346"/>
      <c r="AQ37" s="346"/>
      <c r="AR37" s="346"/>
      <c r="AS37" s="346"/>
      <c r="AT37" s="346"/>
      <c r="AU37" s="346"/>
      <c r="AV37" s="346"/>
      <c r="AW37" s="346"/>
      <c r="AX37" s="346"/>
      <c r="AY37" s="346"/>
      <c r="AZ37" s="346"/>
      <c r="BA37" s="346"/>
      <c r="BB37" s="346"/>
      <c r="BC37" s="346"/>
      <c r="BD37" s="346"/>
      <c r="BE37" s="346"/>
      <c r="BF37" s="346"/>
      <c r="BG37" s="346"/>
      <c r="BH37" s="346"/>
      <c r="BI37" s="346"/>
      <c r="BJ37" s="346"/>
      <c r="BK37" s="346"/>
      <c r="BL37" s="346"/>
      <c r="BM37" s="346"/>
      <c r="BN37" s="346"/>
      <c r="BO37" s="346"/>
      <c r="BP37" s="346"/>
      <c r="BQ37" s="346"/>
      <c r="BR37" s="346"/>
      <c r="BS37" s="346"/>
      <c r="BT37" s="346"/>
      <c r="BU37" s="346"/>
      <c r="BV37" s="346"/>
      <c r="BW37" s="346"/>
      <c r="BX37" s="346"/>
      <c r="BY37" s="346"/>
      <c r="BZ37" s="346"/>
      <c r="CA37" s="346"/>
      <c r="CB37" s="346"/>
      <c r="CC37" s="346"/>
      <c r="CD37" s="346"/>
      <c r="CE37" s="346"/>
      <c r="CF37" s="346"/>
      <c r="CG37" s="346"/>
      <c r="CH37" s="346"/>
      <c r="CI37" s="346"/>
      <c r="CJ37" s="346"/>
      <c r="CK37" s="346"/>
      <c r="CL37" s="346"/>
      <c r="CM37" s="346"/>
      <c r="CN37" s="346"/>
      <c r="CO37" s="346"/>
      <c r="CP37" s="346"/>
      <c r="CQ37" s="346"/>
      <c r="CR37" s="346"/>
      <c r="CS37" s="346"/>
      <c r="CT37" s="346"/>
      <c r="CU37" s="346"/>
      <c r="CV37" s="346"/>
      <c r="CW37" s="346"/>
      <c r="CX37" s="346"/>
      <c r="CY37" s="346"/>
      <c r="CZ37" s="346"/>
      <c r="DA37" s="346"/>
      <c r="DB37" s="346"/>
      <c r="DC37" s="346"/>
      <c r="DD37" s="346"/>
      <c r="DE37" s="346"/>
      <c r="DF37" s="346"/>
      <c r="DG37" s="346"/>
      <c r="DH37" s="346"/>
      <c r="DI37" s="346"/>
      <c r="DJ37" s="346"/>
      <c r="DK37" s="346"/>
      <c r="DL37" s="346"/>
      <c r="DM37" s="346"/>
      <c r="DN37" s="346"/>
      <c r="DO37" s="346"/>
      <c r="DP37" s="346"/>
      <c r="DQ37" s="346"/>
      <c r="DR37" s="346"/>
      <c r="DS37" s="346"/>
      <c r="DT37" s="346"/>
      <c r="DU37" s="346"/>
      <c r="DV37" s="346"/>
      <c r="DW37" s="346"/>
      <c r="DX37" s="346"/>
      <c r="DY37" s="346"/>
      <c r="DZ37" s="346"/>
      <c r="EA37" s="346"/>
      <c r="EB37" s="346"/>
      <c r="EC37" s="346"/>
      <c r="ED37" s="346"/>
      <c r="EE37" s="346"/>
      <c r="EF37" s="346"/>
      <c r="EG37" s="346"/>
      <c r="EH37" s="346"/>
      <c r="EI37" s="346"/>
      <c r="EJ37" s="346"/>
      <c r="EK37" s="346"/>
      <c r="EL37" s="346"/>
      <c r="EM37" s="346"/>
      <c r="EN37" s="346"/>
      <c r="EO37" s="346"/>
      <c r="EP37" s="346"/>
      <c r="EQ37" s="346"/>
      <c r="ER37" s="346"/>
      <c r="ES37" s="346"/>
      <c r="ET37" s="346"/>
      <c r="EU37" s="346"/>
      <c r="EV37" s="346"/>
      <c r="EW37" s="346"/>
      <c r="EX37" s="346"/>
      <c r="EY37" s="346"/>
      <c r="EZ37" s="346"/>
      <c r="FA37" s="346"/>
      <c r="FB37" s="346"/>
      <c r="FC37" s="346"/>
      <c r="FD37" s="346"/>
      <c r="FE37" s="346"/>
      <c r="FF37" s="346"/>
      <c r="FG37" s="346"/>
      <c r="FH37" s="346"/>
      <c r="FI37" s="346"/>
      <c r="FJ37" s="346"/>
      <c r="FK37" s="346"/>
      <c r="FL37" s="346"/>
      <c r="FM37" s="346"/>
      <c r="FN37" s="346"/>
      <c r="FO37" s="346"/>
      <c r="FP37" s="346"/>
      <c r="FQ37" s="346"/>
      <c r="FR37" s="346"/>
      <c r="FS37" s="346"/>
      <c r="FT37" s="346"/>
      <c r="FU37" s="346"/>
      <c r="FV37" s="346"/>
      <c r="FW37" s="346"/>
      <c r="FX37" s="346"/>
      <c r="FY37" s="346"/>
      <c r="FZ37" s="346"/>
      <c r="GA37" s="346"/>
      <c r="GB37" s="346"/>
      <c r="GC37" s="346"/>
      <c r="GD37" s="346"/>
      <c r="GE37" s="346"/>
      <c r="GF37" s="346"/>
      <c r="GG37" s="346"/>
      <c r="GH37" s="346"/>
      <c r="GI37" s="346"/>
      <c r="GJ37" s="346"/>
      <c r="GK37" s="346"/>
      <c r="GL37" s="346"/>
      <c r="GM37" s="346"/>
      <c r="GN37" s="346"/>
      <c r="GO37" s="346"/>
      <c r="GP37" s="346"/>
      <c r="GQ37" s="346"/>
      <c r="GR37" s="346"/>
      <c r="GS37" s="346"/>
      <c r="GT37" s="346"/>
      <c r="GU37" s="346"/>
      <c r="GV37" s="346"/>
      <c r="GW37" s="346"/>
      <c r="GX37" s="346"/>
      <c r="GY37" s="346"/>
      <c r="GZ37" s="346"/>
      <c r="HA37" s="346"/>
      <c r="HB37" s="346"/>
      <c r="HC37" s="346"/>
      <c r="HD37" s="346"/>
      <c r="HE37" s="346"/>
      <c r="HF37" s="346"/>
      <c r="HG37" s="346"/>
      <c r="HH37" s="346"/>
      <c r="HI37" s="346"/>
      <c r="HJ37" s="346"/>
      <c r="HK37" s="346"/>
      <c r="HL37" s="346"/>
      <c r="HM37" s="346"/>
      <c r="HN37" s="346"/>
      <c r="HO37" s="346"/>
      <c r="HP37" s="346"/>
      <c r="HQ37" s="346"/>
      <c r="HR37" s="346"/>
      <c r="HS37" s="346"/>
      <c r="HT37" s="346"/>
      <c r="HU37" s="346"/>
      <c r="HV37" s="346"/>
      <c r="HW37" s="346"/>
      <c r="HX37" s="346"/>
      <c r="HY37" s="346"/>
      <c r="HZ37" s="346"/>
      <c r="IA37" s="346"/>
      <c r="IB37" s="346"/>
      <c r="IC37" s="346"/>
      <c r="ID37" s="346"/>
      <c r="IE37" s="346"/>
      <c r="IF37" s="346"/>
      <c r="IG37" s="346"/>
      <c r="IH37" s="346"/>
      <c r="II37" s="346"/>
      <c r="IJ37" s="346"/>
      <c r="IK37" s="346"/>
      <c r="IL37" s="346"/>
      <c r="IM37" s="346"/>
      <c r="IN37" s="346"/>
      <c r="IO37" s="346"/>
      <c r="IP37" s="346"/>
      <c r="IQ37" s="346"/>
      <c r="IR37" s="346"/>
      <c r="IS37" s="346"/>
    </row>
    <row r="38" spans="1:253" s="345" customFormat="1" ht="18" customHeight="1">
      <c r="A38" s="390" t="s">
        <v>104</v>
      </c>
      <c r="B38" s="354" t="s">
        <v>85</v>
      </c>
      <c r="C38" s="353">
        <v>14</v>
      </c>
      <c r="D38" s="353" t="s">
        <v>143</v>
      </c>
      <c r="E38" s="353" t="s">
        <v>144</v>
      </c>
      <c r="F38" s="353">
        <v>8</v>
      </c>
      <c r="G38" s="353">
        <v>0</v>
      </c>
      <c r="H38" s="353">
        <v>0</v>
      </c>
      <c r="I38" s="353">
        <v>0</v>
      </c>
      <c r="J38" s="353">
        <v>8</v>
      </c>
      <c r="K38" s="354"/>
      <c r="L38" s="354">
        <v>3401280</v>
      </c>
      <c r="M38" s="354">
        <f t="shared" si="2"/>
        <v>112</v>
      </c>
      <c r="N38" s="369"/>
      <c r="O38" s="345">
        <v>112</v>
      </c>
      <c r="Q38" s="346"/>
      <c r="R38" s="346"/>
      <c r="S38" s="346"/>
      <c r="T38" s="346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46"/>
      <c r="AT38" s="346"/>
      <c r="AU38" s="346"/>
      <c r="AV38" s="346"/>
      <c r="AW38" s="346"/>
      <c r="AX38" s="346"/>
      <c r="AY38" s="346"/>
      <c r="AZ38" s="346"/>
      <c r="BA38" s="346"/>
      <c r="BB38" s="346"/>
      <c r="BC38" s="346"/>
      <c r="BD38" s="346"/>
      <c r="BE38" s="346"/>
      <c r="BF38" s="346"/>
      <c r="BG38" s="346"/>
      <c r="BH38" s="346"/>
      <c r="BI38" s="346"/>
      <c r="BJ38" s="346"/>
      <c r="BK38" s="346"/>
      <c r="BL38" s="346"/>
      <c r="BM38" s="346"/>
      <c r="BN38" s="346"/>
      <c r="BO38" s="346"/>
      <c r="BP38" s="346"/>
      <c r="BQ38" s="346"/>
      <c r="BR38" s="346"/>
      <c r="BS38" s="346"/>
      <c r="BT38" s="346"/>
      <c r="BU38" s="346"/>
      <c r="BV38" s="346"/>
      <c r="BW38" s="346"/>
      <c r="BX38" s="346"/>
      <c r="BY38" s="346"/>
      <c r="BZ38" s="346"/>
      <c r="CA38" s="346"/>
      <c r="CB38" s="346"/>
      <c r="CC38" s="346"/>
      <c r="CD38" s="346"/>
      <c r="CE38" s="346"/>
      <c r="CF38" s="346"/>
      <c r="CG38" s="346"/>
      <c r="CH38" s="346"/>
      <c r="CI38" s="346"/>
      <c r="CJ38" s="346"/>
      <c r="CK38" s="346"/>
      <c r="CL38" s="346"/>
      <c r="CM38" s="346"/>
      <c r="CN38" s="346"/>
      <c r="CO38" s="346"/>
      <c r="CP38" s="346"/>
      <c r="CQ38" s="346"/>
      <c r="CR38" s="346"/>
      <c r="CS38" s="346"/>
      <c r="CT38" s="346"/>
      <c r="CU38" s="346"/>
      <c r="CV38" s="346"/>
      <c r="CW38" s="346"/>
      <c r="CX38" s="346"/>
      <c r="CY38" s="346"/>
      <c r="CZ38" s="346"/>
      <c r="DA38" s="346"/>
      <c r="DB38" s="346"/>
      <c r="DC38" s="346"/>
      <c r="DD38" s="346"/>
      <c r="DE38" s="346"/>
      <c r="DF38" s="346"/>
      <c r="DG38" s="346"/>
      <c r="DH38" s="346"/>
      <c r="DI38" s="346"/>
      <c r="DJ38" s="346"/>
      <c r="DK38" s="346"/>
      <c r="DL38" s="346"/>
      <c r="DM38" s="346"/>
      <c r="DN38" s="346"/>
      <c r="DO38" s="346"/>
      <c r="DP38" s="346"/>
      <c r="DQ38" s="346"/>
      <c r="DR38" s="346"/>
      <c r="DS38" s="346"/>
      <c r="DT38" s="346"/>
      <c r="DU38" s="346"/>
      <c r="DV38" s="346"/>
      <c r="DW38" s="346"/>
      <c r="DX38" s="346"/>
      <c r="DY38" s="346"/>
      <c r="DZ38" s="346"/>
      <c r="EA38" s="346"/>
      <c r="EB38" s="346"/>
      <c r="EC38" s="346"/>
      <c r="ED38" s="346"/>
      <c r="EE38" s="346"/>
      <c r="EF38" s="346"/>
      <c r="EG38" s="346"/>
      <c r="EH38" s="346"/>
      <c r="EI38" s="346"/>
      <c r="EJ38" s="346"/>
      <c r="EK38" s="346"/>
      <c r="EL38" s="346"/>
      <c r="EM38" s="346"/>
      <c r="EN38" s="346"/>
      <c r="EO38" s="346"/>
      <c r="EP38" s="346"/>
      <c r="EQ38" s="346"/>
      <c r="ER38" s="346"/>
      <c r="ES38" s="346"/>
      <c r="ET38" s="346"/>
      <c r="EU38" s="346"/>
      <c r="EV38" s="346"/>
      <c r="EW38" s="346"/>
      <c r="EX38" s="346"/>
      <c r="EY38" s="346"/>
      <c r="EZ38" s="346"/>
      <c r="FA38" s="346"/>
      <c r="FB38" s="346"/>
      <c r="FC38" s="346"/>
      <c r="FD38" s="346"/>
      <c r="FE38" s="346"/>
      <c r="FF38" s="346"/>
      <c r="FG38" s="346"/>
      <c r="FH38" s="346"/>
      <c r="FI38" s="346"/>
      <c r="FJ38" s="346"/>
      <c r="FK38" s="346"/>
      <c r="FL38" s="346"/>
      <c r="FM38" s="346"/>
      <c r="FN38" s="346"/>
      <c r="FO38" s="346"/>
      <c r="FP38" s="346"/>
      <c r="FQ38" s="346"/>
      <c r="FR38" s="346"/>
      <c r="FS38" s="346"/>
      <c r="FT38" s="346"/>
      <c r="FU38" s="346"/>
      <c r="FV38" s="346"/>
      <c r="FW38" s="346"/>
      <c r="FX38" s="346"/>
      <c r="FY38" s="346"/>
      <c r="FZ38" s="346"/>
      <c r="GA38" s="346"/>
      <c r="GB38" s="346"/>
      <c r="GC38" s="346"/>
      <c r="GD38" s="346"/>
      <c r="GE38" s="346"/>
      <c r="GF38" s="346"/>
      <c r="GG38" s="346"/>
      <c r="GH38" s="346"/>
      <c r="GI38" s="346"/>
      <c r="GJ38" s="346"/>
      <c r="GK38" s="346"/>
      <c r="GL38" s="346"/>
      <c r="GM38" s="346"/>
      <c r="GN38" s="346"/>
      <c r="GO38" s="346"/>
      <c r="GP38" s="346"/>
      <c r="GQ38" s="346"/>
      <c r="GR38" s="346"/>
      <c r="GS38" s="346"/>
      <c r="GT38" s="346"/>
      <c r="GU38" s="346"/>
      <c r="GV38" s="346"/>
      <c r="GW38" s="346"/>
      <c r="GX38" s="346"/>
      <c r="GY38" s="346"/>
      <c r="GZ38" s="346"/>
      <c r="HA38" s="346"/>
      <c r="HB38" s="346"/>
      <c r="HC38" s="346"/>
      <c r="HD38" s="346"/>
      <c r="HE38" s="346"/>
      <c r="HF38" s="346"/>
      <c r="HG38" s="346"/>
      <c r="HH38" s="346"/>
      <c r="HI38" s="346"/>
      <c r="HJ38" s="346"/>
      <c r="HK38" s="346"/>
      <c r="HL38" s="346"/>
      <c r="HM38" s="346"/>
      <c r="HN38" s="346"/>
      <c r="HO38" s="346"/>
      <c r="HP38" s="346"/>
      <c r="HQ38" s="346"/>
      <c r="HR38" s="346"/>
      <c r="HS38" s="346"/>
      <c r="HT38" s="346"/>
      <c r="HU38" s="346"/>
      <c r="HV38" s="346"/>
      <c r="HW38" s="346"/>
      <c r="HX38" s="346"/>
      <c r="HY38" s="346"/>
      <c r="HZ38" s="346"/>
      <c r="IA38" s="346"/>
      <c r="IB38" s="346"/>
      <c r="IC38" s="346"/>
      <c r="ID38" s="346"/>
      <c r="IE38" s="346"/>
      <c r="IF38" s="346"/>
      <c r="IG38" s="346"/>
      <c r="IH38" s="346"/>
      <c r="II38" s="346"/>
      <c r="IJ38" s="346"/>
      <c r="IK38" s="346"/>
      <c r="IL38" s="346"/>
      <c r="IM38" s="346"/>
      <c r="IN38" s="346"/>
      <c r="IO38" s="346"/>
      <c r="IP38" s="346"/>
      <c r="IQ38" s="346"/>
      <c r="IR38" s="346"/>
      <c r="IS38" s="346"/>
    </row>
    <row r="39" spans="1:253" s="151" customFormat="1" ht="10.9" customHeight="1">
      <c r="A39" s="382" t="s">
        <v>393</v>
      </c>
      <c r="B39" s="348"/>
      <c r="C39" s="349"/>
      <c r="D39" s="350"/>
      <c r="E39" s="351"/>
      <c r="F39" s="351"/>
      <c r="G39" s="351"/>
      <c r="H39" s="351"/>
      <c r="I39" s="351"/>
      <c r="J39" s="351"/>
      <c r="K39" s="351"/>
      <c r="L39" s="351"/>
      <c r="M39" s="352">
        <f>SUM(M27:M38)</f>
        <v>1362</v>
      </c>
      <c r="N39" s="380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  <c r="GY39" s="168"/>
      <c r="GZ39" s="168"/>
      <c r="HA39" s="168"/>
      <c r="HB39" s="168"/>
      <c r="HC39" s="168"/>
      <c r="HD39" s="168"/>
      <c r="HE39" s="168"/>
      <c r="HF39" s="168"/>
      <c r="HG39" s="168"/>
      <c r="HH39" s="168"/>
      <c r="HI39" s="168"/>
      <c r="HJ39" s="168"/>
      <c r="HK39" s="168"/>
      <c r="HL39" s="168"/>
      <c r="HM39" s="168"/>
      <c r="HN39" s="168"/>
      <c r="HO39" s="168"/>
      <c r="HP39" s="168"/>
      <c r="HQ39" s="168"/>
      <c r="HR39" s="168"/>
      <c r="HS39" s="168"/>
      <c r="HT39" s="168"/>
      <c r="HU39" s="168"/>
      <c r="HV39" s="168"/>
      <c r="HW39" s="168"/>
      <c r="HX39" s="168"/>
      <c r="HY39" s="168"/>
      <c r="HZ39" s="168"/>
      <c r="IA39" s="168"/>
      <c r="IB39" s="168"/>
      <c r="IC39" s="168"/>
      <c r="ID39" s="168"/>
      <c r="IE39" s="168"/>
      <c r="IF39" s="168"/>
      <c r="IG39" s="168"/>
      <c r="IH39" s="168"/>
      <c r="II39" s="168"/>
      <c r="IJ39" s="168"/>
      <c r="IK39" s="168"/>
      <c r="IL39" s="168"/>
      <c r="IM39" s="168"/>
      <c r="IN39" s="168"/>
      <c r="IO39" s="168"/>
    </row>
    <row r="40" spans="1:253" s="304" customFormat="1" ht="21.75" customHeight="1">
      <c r="A40" s="360"/>
      <c r="B40" s="360"/>
      <c r="C40" s="360"/>
      <c r="D40" s="361" t="s">
        <v>107</v>
      </c>
      <c r="E40" s="362"/>
      <c r="F40" s="360"/>
      <c r="G40" s="360"/>
      <c r="H40" s="360"/>
      <c r="I40" s="360"/>
      <c r="J40" s="360"/>
      <c r="K40" s="360"/>
      <c r="L40" s="363"/>
      <c r="M40" s="363"/>
      <c r="N40" s="370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</row>
    <row r="41" spans="1:253" s="302" customFormat="1" ht="24" customHeight="1">
      <c r="A41" s="388" t="s">
        <v>368</v>
      </c>
      <c r="B41" s="296" t="s">
        <v>163</v>
      </c>
      <c r="C41" s="297">
        <v>14</v>
      </c>
      <c r="D41" s="298" t="s">
        <v>103</v>
      </c>
      <c r="E41" s="298" t="s">
        <v>144</v>
      </c>
      <c r="F41" s="299">
        <v>8</v>
      </c>
      <c r="G41" s="299">
        <v>0</v>
      </c>
      <c r="H41" s="299">
        <v>0</v>
      </c>
      <c r="I41" s="299">
        <v>0</v>
      </c>
      <c r="J41" s="299">
        <v>8</v>
      </c>
      <c r="K41" s="300"/>
      <c r="L41" s="301">
        <v>3401280</v>
      </c>
      <c r="M41" s="297">
        <f t="shared" ref="M41:M50" si="3">C41*J41</f>
        <v>112</v>
      </c>
      <c r="N41" s="375"/>
      <c r="O41" s="297">
        <v>112</v>
      </c>
    </row>
    <row r="42" spans="1:253" s="302" customFormat="1" ht="24" customHeight="1">
      <c r="A42" s="388" t="s">
        <v>369</v>
      </c>
      <c r="B42" s="296" t="s">
        <v>84</v>
      </c>
      <c r="C42" s="297">
        <v>5</v>
      </c>
      <c r="D42" s="298" t="s">
        <v>143</v>
      </c>
      <c r="E42" s="298"/>
      <c r="F42" s="299">
        <v>8</v>
      </c>
      <c r="G42" s="299">
        <v>0</v>
      </c>
      <c r="H42" s="299">
        <v>0</v>
      </c>
      <c r="I42" s="299">
        <v>0</v>
      </c>
      <c r="J42" s="299">
        <v>8</v>
      </c>
      <c r="K42" s="300" t="s">
        <v>97</v>
      </c>
      <c r="L42" s="301">
        <v>3401280</v>
      </c>
      <c r="M42" s="297">
        <f t="shared" si="3"/>
        <v>40</v>
      </c>
      <c r="N42" s="375"/>
      <c r="O42" s="297">
        <v>40</v>
      </c>
    </row>
    <row r="43" spans="1:253" s="302" customFormat="1" ht="24" customHeight="1">
      <c r="A43" s="388" t="s">
        <v>370</v>
      </c>
      <c r="B43" s="296" t="s">
        <v>84</v>
      </c>
      <c r="C43" s="297">
        <v>14</v>
      </c>
      <c r="D43" s="298" t="s">
        <v>103</v>
      </c>
      <c r="E43" s="298" t="s">
        <v>144</v>
      </c>
      <c r="F43" s="299">
        <v>8</v>
      </c>
      <c r="G43" s="299">
        <v>0</v>
      </c>
      <c r="H43" s="299">
        <v>0</v>
      </c>
      <c r="I43" s="299">
        <v>0</v>
      </c>
      <c r="J43" s="299">
        <v>8</v>
      </c>
      <c r="K43" s="300"/>
      <c r="L43" s="301">
        <v>3401280</v>
      </c>
      <c r="M43" s="297">
        <f t="shared" si="3"/>
        <v>112</v>
      </c>
      <c r="N43" s="375"/>
      <c r="O43" s="297">
        <v>112</v>
      </c>
    </row>
    <row r="44" spans="1:253" s="302" customFormat="1" ht="24" customHeight="1">
      <c r="A44" s="388" t="s">
        <v>371</v>
      </c>
      <c r="B44" s="296" t="s">
        <v>84</v>
      </c>
      <c r="C44" s="297">
        <v>5</v>
      </c>
      <c r="D44" s="298" t="s">
        <v>143</v>
      </c>
      <c r="E44" s="298"/>
      <c r="F44" s="299">
        <v>8</v>
      </c>
      <c r="G44" s="299">
        <v>0</v>
      </c>
      <c r="H44" s="299">
        <v>0</v>
      </c>
      <c r="I44" s="299">
        <v>0</v>
      </c>
      <c r="J44" s="299">
        <v>8</v>
      </c>
      <c r="K44" s="300" t="s">
        <v>97</v>
      </c>
      <c r="L44" s="301">
        <v>3401280</v>
      </c>
      <c r="M44" s="297">
        <f t="shared" si="3"/>
        <v>40</v>
      </c>
      <c r="N44" s="375"/>
      <c r="O44" s="297">
        <v>40</v>
      </c>
    </row>
    <row r="45" spans="1:253" s="302" customFormat="1" ht="34.15" customHeight="1">
      <c r="A45" s="388" t="s">
        <v>372</v>
      </c>
      <c r="B45" s="296" t="s">
        <v>151</v>
      </c>
      <c r="C45" s="297">
        <v>14</v>
      </c>
      <c r="D45" s="298" t="s">
        <v>103</v>
      </c>
      <c r="E45" s="298" t="s">
        <v>144</v>
      </c>
      <c r="F45" s="299">
        <v>8</v>
      </c>
      <c r="G45" s="299">
        <v>0</v>
      </c>
      <c r="H45" s="299">
        <v>0</v>
      </c>
      <c r="I45" s="299">
        <v>0</v>
      </c>
      <c r="J45" s="299">
        <v>8</v>
      </c>
      <c r="K45" s="300"/>
      <c r="L45" s="301">
        <v>3401280</v>
      </c>
      <c r="M45" s="297">
        <f t="shared" si="3"/>
        <v>112</v>
      </c>
      <c r="N45" s="375"/>
      <c r="O45" s="297">
        <v>112</v>
      </c>
    </row>
    <row r="46" spans="1:253" s="302" customFormat="1" ht="25.15" customHeight="1">
      <c r="A46" s="388" t="s">
        <v>373</v>
      </c>
      <c r="B46" s="296" t="s">
        <v>60</v>
      </c>
      <c r="C46" s="297">
        <v>5</v>
      </c>
      <c r="D46" s="298" t="s">
        <v>143</v>
      </c>
      <c r="E46" s="298"/>
      <c r="F46" s="299">
        <v>8</v>
      </c>
      <c r="G46" s="299">
        <v>1</v>
      </c>
      <c r="H46" s="299">
        <v>0</v>
      </c>
      <c r="I46" s="299">
        <v>0</v>
      </c>
      <c r="J46" s="299">
        <v>9</v>
      </c>
      <c r="K46" s="300" t="s">
        <v>72</v>
      </c>
      <c r="L46" s="301">
        <v>3401280</v>
      </c>
      <c r="M46" s="297">
        <f t="shared" si="3"/>
        <v>45</v>
      </c>
      <c r="N46" s="375"/>
      <c r="O46" s="297">
        <v>45</v>
      </c>
    </row>
    <row r="47" spans="1:253" s="302" customFormat="1" ht="21.6" customHeight="1">
      <c r="A47" s="388" t="s">
        <v>356</v>
      </c>
      <c r="B47" s="296" t="s">
        <v>164</v>
      </c>
      <c r="C47" s="297">
        <v>14</v>
      </c>
      <c r="D47" s="298" t="s">
        <v>103</v>
      </c>
      <c r="E47" s="298" t="s">
        <v>144</v>
      </c>
      <c r="F47" s="299">
        <v>8</v>
      </c>
      <c r="G47" s="299">
        <v>0</v>
      </c>
      <c r="H47" s="299">
        <v>0</v>
      </c>
      <c r="I47" s="299">
        <v>0</v>
      </c>
      <c r="J47" s="299">
        <v>8</v>
      </c>
      <c r="K47" s="300"/>
      <c r="L47" s="301">
        <v>3401280</v>
      </c>
      <c r="M47" s="297">
        <f t="shared" si="3"/>
        <v>112</v>
      </c>
      <c r="N47" s="375"/>
      <c r="O47" s="297">
        <v>112</v>
      </c>
    </row>
    <row r="48" spans="1:253" s="302" customFormat="1" ht="21.6" customHeight="1">
      <c r="A48" s="388" t="s">
        <v>357</v>
      </c>
      <c r="B48" s="296" t="s">
        <v>74</v>
      </c>
      <c r="C48" s="297">
        <v>7</v>
      </c>
      <c r="D48" s="298" t="s">
        <v>143</v>
      </c>
      <c r="E48" s="298"/>
      <c r="F48" s="299">
        <v>8</v>
      </c>
      <c r="G48" s="299">
        <v>1</v>
      </c>
      <c r="H48" s="299">
        <v>0</v>
      </c>
      <c r="I48" s="299">
        <v>0</v>
      </c>
      <c r="J48" s="299">
        <v>9</v>
      </c>
      <c r="K48" s="300" t="s">
        <v>97</v>
      </c>
      <c r="L48" s="301">
        <v>3401280</v>
      </c>
      <c r="M48" s="297">
        <f t="shared" si="3"/>
        <v>63</v>
      </c>
      <c r="N48" s="375"/>
      <c r="O48" s="297">
        <v>63</v>
      </c>
    </row>
    <row r="49" spans="1:249" s="302" customFormat="1" ht="21.6" customHeight="1">
      <c r="A49" s="388" t="s">
        <v>374</v>
      </c>
      <c r="B49" s="296" t="s">
        <v>49</v>
      </c>
      <c r="C49" s="297">
        <v>14</v>
      </c>
      <c r="D49" s="298" t="s">
        <v>103</v>
      </c>
      <c r="E49" s="298" t="s">
        <v>144</v>
      </c>
      <c r="F49" s="299">
        <v>9</v>
      </c>
      <c r="G49" s="299">
        <v>0</v>
      </c>
      <c r="H49" s="299">
        <v>0</v>
      </c>
      <c r="I49" s="299">
        <v>0</v>
      </c>
      <c r="J49" s="299">
        <v>9</v>
      </c>
      <c r="K49" s="300"/>
      <c r="L49" s="301">
        <v>3401280</v>
      </c>
      <c r="M49" s="297">
        <f t="shared" si="3"/>
        <v>126</v>
      </c>
      <c r="N49" s="375"/>
      <c r="O49" s="297">
        <v>126</v>
      </c>
    </row>
    <row r="50" spans="1:249" s="302" customFormat="1" ht="21.6" customHeight="1">
      <c r="A50" s="388" t="s">
        <v>355</v>
      </c>
      <c r="B50" s="296" t="s">
        <v>49</v>
      </c>
      <c r="C50" s="297">
        <v>7</v>
      </c>
      <c r="D50" s="298" t="s">
        <v>143</v>
      </c>
      <c r="E50" s="298"/>
      <c r="F50" s="299">
        <v>8</v>
      </c>
      <c r="G50" s="299">
        <v>1</v>
      </c>
      <c r="H50" s="299">
        <v>0</v>
      </c>
      <c r="I50" s="299">
        <v>0</v>
      </c>
      <c r="J50" s="299">
        <v>9</v>
      </c>
      <c r="K50" s="300" t="s">
        <v>97</v>
      </c>
      <c r="L50" s="301">
        <v>3401280</v>
      </c>
      <c r="M50" s="297">
        <f t="shared" si="3"/>
        <v>63</v>
      </c>
      <c r="N50" s="375"/>
      <c r="O50" s="297">
        <v>63</v>
      </c>
    </row>
    <row r="51" spans="1:249" s="151" customFormat="1" ht="13.9" customHeight="1">
      <c r="A51" s="382" t="s">
        <v>321</v>
      </c>
      <c r="B51" s="348"/>
      <c r="C51" s="349"/>
      <c r="D51" s="350"/>
      <c r="E51" s="351"/>
      <c r="F51" s="351"/>
      <c r="G51" s="351"/>
      <c r="H51" s="351"/>
      <c r="I51" s="351"/>
      <c r="J51" s="351"/>
      <c r="K51" s="351"/>
      <c r="L51" s="351"/>
      <c r="M51" s="352">
        <f>SUM(M41+M42+M43+M44+M45+M46+M47+M48+M49+M50)</f>
        <v>825</v>
      </c>
      <c r="N51" s="380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E51" s="168"/>
      <c r="CF51" s="168"/>
      <c r="CG51" s="168"/>
      <c r="CH51" s="168"/>
      <c r="CI51" s="168"/>
      <c r="CJ51" s="168"/>
      <c r="CK51" s="168"/>
      <c r="CL51" s="168"/>
      <c r="CM51" s="168"/>
      <c r="CN51" s="168"/>
      <c r="CO51" s="168"/>
      <c r="CP51" s="168"/>
      <c r="CQ51" s="168"/>
      <c r="CR51" s="168"/>
      <c r="CS51" s="168"/>
      <c r="CT51" s="168"/>
      <c r="CU51" s="168"/>
      <c r="CV51" s="168"/>
      <c r="CW51" s="168"/>
      <c r="CX51" s="168"/>
      <c r="CY51" s="168"/>
      <c r="CZ51" s="168"/>
      <c r="DA51" s="168"/>
      <c r="DB51" s="168"/>
      <c r="DC51" s="168"/>
      <c r="DD51" s="168"/>
      <c r="DE51" s="168"/>
      <c r="DF51" s="168"/>
      <c r="DG51" s="168"/>
      <c r="DH51" s="168"/>
      <c r="DI51" s="168"/>
      <c r="DJ51" s="168"/>
      <c r="DK51" s="168"/>
      <c r="DL51" s="168"/>
      <c r="DM51" s="168"/>
      <c r="DN51" s="168"/>
      <c r="DO51" s="168"/>
      <c r="DP51" s="168"/>
      <c r="DQ51" s="168"/>
      <c r="DR51" s="168"/>
      <c r="DS51" s="168"/>
      <c r="DT51" s="168"/>
      <c r="DU51" s="168"/>
      <c r="DV51" s="168"/>
      <c r="DW51" s="168"/>
      <c r="DX51" s="168"/>
      <c r="DY51" s="168"/>
      <c r="DZ51" s="168"/>
      <c r="EA51" s="168"/>
      <c r="EB51" s="168"/>
      <c r="EC51" s="168"/>
      <c r="ED51" s="168"/>
      <c r="EE51" s="168"/>
      <c r="EF51" s="168"/>
      <c r="EG51" s="168"/>
      <c r="EH51" s="168"/>
      <c r="EI51" s="168"/>
      <c r="EJ51" s="168"/>
      <c r="EK51" s="168"/>
      <c r="EL51" s="168"/>
      <c r="EM51" s="168"/>
      <c r="EN51" s="168"/>
      <c r="EO51" s="168"/>
      <c r="EP51" s="168"/>
      <c r="EQ51" s="168"/>
      <c r="ER51" s="168"/>
      <c r="ES51" s="168"/>
      <c r="ET51" s="168"/>
      <c r="EU51" s="168"/>
      <c r="EV51" s="168"/>
      <c r="EW51" s="168"/>
      <c r="EX51" s="168"/>
      <c r="EY51" s="168"/>
      <c r="EZ51" s="168"/>
      <c r="FA51" s="168"/>
      <c r="FB51" s="168"/>
      <c r="FC51" s="168"/>
      <c r="FD51" s="168"/>
      <c r="FE51" s="168"/>
      <c r="FF51" s="168"/>
      <c r="FG51" s="168"/>
      <c r="FH51" s="168"/>
      <c r="FI51" s="168"/>
      <c r="FJ51" s="168"/>
      <c r="FK51" s="168"/>
      <c r="FL51" s="168"/>
      <c r="FM51" s="168"/>
      <c r="FN51" s="168"/>
      <c r="FO51" s="168"/>
      <c r="FP51" s="168"/>
      <c r="FQ51" s="168"/>
      <c r="FR51" s="168"/>
      <c r="FS51" s="168"/>
      <c r="FT51" s="168"/>
      <c r="FU51" s="168"/>
      <c r="FV51" s="168"/>
      <c r="FW51" s="168"/>
      <c r="FX51" s="168"/>
      <c r="FY51" s="168"/>
      <c r="FZ51" s="168"/>
      <c r="GA51" s="168"/>
      <c r="GB51" s="168"/>
      <c r="GC51" s="168"/>
      <c r="GD51" s="168"/>
      <c r="GE51" s="168"/>
      <c r="GF51" s="168"/>
      <c r="GG51" s="168"/>
      <c r="GH51" s="168"/>
      <c r="GI51" s="168"/>
      <c r="GJ51" s="168"/>
      <c r="GK51" s="168"/>
      <c r="GL51" s="168"/>
      <c r="GM51" s="168"/>
      <c r="GN51" s="168"/>
      <c r="GO51" s="168"/>
      <c r="GP51" s="168"/>
      <c r="GQ51" s="168"/>
      <c r="GR51" s="168"/>
      <c r="GS51" s="168"/>
      <c r="GT51" s="168"/>
      <c r="GU51" s="168"/>
      <c r="GV51" s="168"/>
      <c r="GW51" s="168"/>
      <c r="GX51" s="168"/>
      <c r="GY51" s="168"/>
      <c r="GZ51" s="168"/>
      <c r="HA51" s="168"/>
      <c r="HB51" s="168"/>
      <c r="HC51" s="168"/>
      <c r="HD51" s="168"/>
      <c r="HE51" s="168"/>
      <c r="HF51" s="168"/>
      <c r="HG51" s="168"/>
      <c r="HH51" s="168"/>
      <c r="HI51" s="168"/>
      <c r="HJ51" s="168"/>
      <c r="HK51" s="168"/>
      <c r="HL51" s="168"/>
      <c r="HM51" s="168"/>
      <c r="HN51" s="168"/>
      <c r="HO51" s="168"/>
      <c r="HP51" s="168"/>
      <c r="HQ51" s="168"/>
      <c r="HR51" s="168"/>
      <c r="HS51" s="168"/>
      <c r="HT51" s="168"/>
      <c r="HU51" s="168"/>
      <c r="HV51" s="168"/>
      <c r="HW51" s="168"/>
      <c r="HX51" s="168"/>
      <c r="HY51" s="168"/>
      <c r="HZ51" s="168"/>
      <c r="IA51" s="168"/>
      <c r="IB51" s="168"/>
      <c r="IC51" s="168"/>
      <c r="ID51" s="168"/>
      <c r="IE51" s="168"/>
      <c r="IF51" s="168"/>
      <c r="IG51" s="168"/>
      <c r="IH51" s="168"/>
      <c r="II51" s="168"/>
      <c r="IJ51" s="168"/>
      <c r="IK51" s="168"/>
      <c r="IL51" s="168"/>
      <c r="IM51" s="168"/>
      <c r="IN51" s="168"/>
      <c r="IO51" s="168"/>
    </row>
    <row r="52" spans="1:249" s="304" customFormat="1" ht="21.75" customHeight="1">
      <c r="A52" s="360"/>
      <c r="B52" s="360"/>
      <c r="C52" s="360"/>
      <c r="D52" s="361" t="s">
        <v>87</v>
      </c>
      <c r="E52" s="362"/>
      <c r="F52" s="360"/>
      <c r="G52" s="360"/>
      <c r="H52" s="360"/>
      <c r="I52" s="360"/>
      <c r="J52" s="360"/>
      <c r="K52" s="360"/>
      <c r="L52" s="363"/>
      <c r="M52" s="363"/>
      <c r="N52" s="370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  <c r="BA52" s="303"/>
      <c r="BB52" s="303"/>
      <c r="BC52" s="303"/>
      <c r="BD52" s="303"/>
      <c r="BE52" s="303"/>
      <c r="BF52" s="303"/>
      <c r="BG52" s="303"/>
      <c r="BH52" s="303"/>
      <c r="BI52" s="303"/>
      <c r="BJ52" s="303"/>
      <c r="BK52" s="303"/>
      <c r="BL52" s="303"/>
      <c r="BM52" s="303"/>
      <c r="BN52" s="303"/>
      <c r="BO52" s="303"/>
      <c r="BP52" s="303"/>
      <c r="BQ52" s="303"/>
      <c r="BR52" s="303"/>
      <c r="BS52" s="303"/>
      <c r="BT52" s="303"/>
      <c r="BU52" s="303"/>
      <c r="BV52" s="303"/>
      <c r="BW52" s="303"/>
      <c r="BX52" s="303"/>
      <c r="BY52" s="303"/>
      <c r="BZ52" s="303"/>
      <c r="CA52" s="303"/>
      <c r="CB52" s="303"/>
      <c r="CC52" s="303"/>
      <c r="CD52" s="303"/>
      <c r="CE52" s="303"/>
      <c r="CF52" s="303"/>
      <c r="CG52" s="303"/>
      <c r="CH52" s="303"/>
      <c r="CI52" s="303"/>
      <c r="CJ52" s="303"/>
      <c r="CK52" s="303"/>
      <c r="CL52" s="303"/>
      <c r="CM52" s="303"/>
      <c r="CN52" s="303"/>
      <c r="CO52" s="303"/>
      <c r="CP52" s="303"/>
      <c r="CQ52" s="303"/>
      <c r="CR52" s="303"/>
      <c r="CS52" s="303"/>
      <c r="CT52" s="303"/>
      <c r="CU52" s="303"/>
      <c r="CV52" s="303"/>
      <c r="CW52" s="303"/>
      <c r="CX52" s="303"/>
      <c r="CY52" s="303"/>
      <c r="CZ52" s="303"/>
      <c r="DA52" s="303"/>
      <c r="DB52" s="303"/>
      <c r="DC52" s="303"/>
      <c r="DD52" s="303"/>
      <c r="DE52" s="303"/>
      <c r="DF52" s="303"/>
      <c r="DG52" s="303"/>
      <c r="DH52" s="303"/>
      <c r="DI52" s="303"/>
      <c r="DJ52" s="303"/>
      <c r="DK52" s="303"/>
      <c r="DL52" s="303"/>
      <c r="DM52" s="303"/>
      <c r="DN52" s="303"/>
      <c r="DO52" s="303"/>
      <c r="DP52" s="303"/>
      <c r="DQ52" s="303"/>
      <c r="DR52" s="303"/>
      <c r="DS52" s="303"/>
      <c r="DT52" s="303"/>
      <c r="DU52" s="303"/>
      <c r="DV52" s="303"/>
      <c r="DW52" s="303"/>
      <c r="DX52" s="303"/>
      <c r="DY52" s="303"/>
      <c r="DZ52" s="303"/>
      <c r="EA52" s="303"/>
      <c r="EB52" s="303"/>
      <c r="EC52" s="303"/>
      <c r="ED52" s="303"/>
      <c r="EE52" s="303"/>
      <c r="EF52" s="303"/>
      <c r="EG52" s="303"/>
      <c r="EH52" s="303"/>
      <c r="EI52" s="303"/>
      <c r="EJ52" s="303"/>
      <c r="EK52" s="303"/>
      <c r="EL52" s="303"/>
      <c r="EM52" s="303"/>
      <c r="EN52" s="303"/>
      <c r="EO52" s="303"/>
      <c r="EP52" s="303"/>
      <c r="EQ52" s="303"/>
      <c r="ER52" s="303"/>
      <c r="ES52" s="303"/>
      <c r="ET52" s="303"/>
      <c r="EU52" s="303"/>
      <c r="EV52" s="303"/>
      <c r="EW52" s="303"/>
      <c r="EX52" s="303"/>
      <c r="EY52" s="303"/>
      <c r="EZ52" s="303"/>
      <c r="FA52" s="303"/>
      <c r="FB52" s="303"/>
      <c r="FC52" s="303"/>
      <c r="FD52" s="303"/>
      <c r="FE52" s="303"/>
      <c r="FF52" s="303"/>
      <c r="FG52" s="303"/>
      <c r="FH52" s="303"/>
      <c r="FI52" s="303"/>
      <c r="FJ52" s="303"/>
      <c r="FK52" s="303"/>
      <c r="FL52" s="303"/>
      <c r="FM52" s="303"/>
      <c r="FN52" s="303"/>
      <c r="FO52" s="303"/>
      <c r="FP52" s="303"/>
      <c r="FQ52" s="303"/>
      <c r="FR52" s="303"/>
      <c r="FS52" s="303"/>
      <c r="FT52" s="303"/>
      <c r="FU52" s="303"/>
      <c r="FV52" s="303"/>
      <c r="FW52" s="303"/>
      <c r="FX52" s="303"/>
      <c r="FY52" s="303"/>
      <c r="FZ52" s="303"/>
      <c r="GA52" s="303"/>
      <c r="GB52" s="303"/>
      <c r="GC52" s="303"/>
      <c r="GD52" s="303"/>
      <c r="GE52" s="303"/>
      <c r="GF52" s="303"/>
      <c r="GG52" s="303"/>
      <c r="GH52" s="303"/>
      <c r="GI52" s="303"/>
      <c r="GJ52" s="303"/>
      <c r="GK52" s="303"/>
      <c r="GL52" s="303"/>
      <c r="GM52" s="303"/>
      <c r="GN52" s="303"/>
      <c r="GO52" s="303"/>
      <c r="GP52" s="303"/>
      <c r="GQ52" s="303"/>
      <c r="GR52" s="303"/>
      <c r="GS52" s="303"/>
      <c r="GT52" s="303"/>
      <c r="GU52" s="303"/>
      <c r="GV52" s="303"/>
      <c r="GW52" s="303"/>
      <c r="GX52" s="303"/>
      <c r="GY52" s="303"/>
      <c r="GZ52" s="303"/>
      <c r="HA52" s="303"/>
      <c r="HB52" s="303"/>
      <c r="HC52" s="303"/>
      <c r="HD52" s="303"/>
      <c r="HE52" s="303"/>
      <c r="HF52" s="303"/>
      <c r="HG52" s="303"/>
      <c r="HH52" s="303"/>
      <c r="HI52" s="303"/>
      <c r="HJ52" s="303"/>
      <c r="HK52" s="303"/>
      <c r="HL52" s="303"/>
      <c r="HM52" s="303"/>
      <c r="HN52" s="303"/>
      <c r="HO52" s="303"/>
      <c r="HP52" s="303"/>
      <c r="HQ52" s="303"/>
      <c r="HR52" s="303"/>
      <c r="HS52" s="303"/>
      <c r="HT52" s="303"/>
      <c r="HU52" s="303"/>
      <c r="HV52" s="303"/>
      <c r="HW52" s="303"/>
      <c r="HX52" s="303"/>
      <c r="HY52" s="303"/>
      <c r="HZ52" s="303"/>
      <c r="IA52" s="303"/>
      <c r="IB52" s="303"/>
      <c r="IC52" s="303"/>
      <c r="ID52" s="303"/>
      <c r="IE52" s="303"/>
      <c r="IF52" s="303"/>
      <c r="IG52" s="303"/>
      <c r="IH52" s="303"/>
      <c r="II52" s="303"/>
      <c r="IJ52" s="303"/>
      <c r="IK52" s="303"/>
      <c r="IL52" s="303"/>
      <c r="IM52" s="303"/>
      <c r="IN52" s="303"/>
      <c r="IO52" s="303"/>
    </row>
    <row r="53" spans="1:249" s="302" customFormat="1" ht="24" customHeight="1">
      <c r="A53" s="388" t="s">
        <v>375</v>
      </c>
      <c r="B53" s="296" t="s">
        <v>71</v>
      </c>
      <c r="C53" s="297">
        <v>14</v>
      </c>
      <c r="D53" s="298" t="s">
        <v>143</v>
      </c>
      <c r="E53" s="298" t="s">
        <v>144</v>
      </c>
      <c r="F53" s="299">
        <v>12</v>
      </c>
      <c r="G53" s="299">
        <v>1</v>
      </c>
      <c r="H53" s="299">
        <v>0</v>
      </c>
      <c r="I53" s="299">
        <v>0</v>
      </c>
      <c r="J53" s="299">
        <v>13</v>
      </c>
      <c r="K53" s="300"/>
      <c r="L53" s="301">
        <v>3401280</v>
      </c>
      <c r="M53" s="297">
        <f t="shared" ref="M53:M58" si="4">C53*J53</f>
        <v>182</v>
      </c>
      <c r="N53" s="375"/>
    </row>
    <row r="54" spans="1:249" s="302" customFormat="1" ht="24" customHeight="1">
      <c r="A54" s="388" t="s">
        <v>376</v>
      </c>
      <c r="B54" s="296" t="s">
        <v>93</v>
      </c>
      <c r="C54" s="297">
        <v>7</v>
      </c>
      <c r="D54" s="298" t="s">
        <v>143</v>
      </c>
      <c r="E54" s="298"/>
      <c r="F54" s="299">
        <v>12</v>
      </c>
      <c r="G54" s="299">
        <v>1</v>
      </c>
      <c r="H54" s="299">
        <v>0</v>
      </c>
      <c r="I54" s="299">
        <v>0</v>
      </c>
      <c r="J54" s="299">
        <v>13</v>
      </c>
      <c r="K54" s="300" t="s">
        <v>72</v>
      </c>
      <c r="L54" s="301">
        <v>3401280</v>
      </c>
      <c r="M54" s="297">
        <f t="shared" si="4"/>
        <v>91</v>
      </c>
      <c r="N54" s="375"/>
    </row>
    <row r="55" spans="1:249" s="302" customFormat="1" ht="25.9" customHeight="1">
      <c r="A55" s="388" t="s">
        <v>377</v>
      </c>
      <c r="B55" s="296" t="s">
        <v>79</v>
      </c>
      <c r="C55" s="297">
        <v>14</v>
      </c>
      <c r="D55" s="298" t="s">
        <v>143</v>
      </c>
      <c r="E55" s="298" t="s">
        <v>144</v>
      </c>
      <c r="F55" s="299">
        <v>12</v>
      </c>
      <c r="G55" s="299">
        <v>0</v>
      </c>
      <c r="H55" s="299">
        <v>0</v>
      </c>
      <c r="I55" s="299">
        <v>0</v>
      </c>
      <c r="J55" s="299">
        <v>12</v>
      </c>
      <c r="K55" s="300"/>
      <c r="L55" s="301">
        <v>3401280</v>
      </c>
      <c r="M55" s="297">
        <f t="shared" si="4"/>
        <v>168</v>
      </c>
      <c r="N55" s="375"/>
    </row>
    <row r="56" spans="1:249" s="302" customFormat="1" ht="24" customHeight="1">
      <c r="A56" s="388" t="s">
        <v>378</v>
      </c>
      <c r="B56" s="296" t="s">
        <v>44</v>
      </c>
      <c r="C56" s="297">
        <v>7</v>
      </c>
      <c r="D56" s="298" t="s">
        <v>143</v>
      </c>
      <c r="E56" s="298"/>
      <c r="F56" s="299">
        <v>12</v>
      </c>
      <c r="G56" s="299">
        <v>1</v>
      </c>
      <c r="H56" s="299">
        <v>0</v>
      </c>
      <c r="I56" s="299">
        <v>0</v>
      </c>
      <c r="J56" s="299">
        <v>13</v>
      </c>
      <c r="K56" s="300" t="s">
        <v>72</v>
      </c>
      <c r="L56" s="301">
        <v>3401280</v>
      </c>
      <c r="M56" s="297">
        <f t="shared" si="4"/>
        <v>91</v>
      </c>
      <c r="N56" s="375"/>
    </row>
    <row r="57" spans="1:249" s="302" customFormat="1" ht="24" customHeight="1">
      <c r="A57" s="305" t="s">
        <v>374</v>
      </c>
      <c r="B57" s="306" t="s">
        <v>49</v>
      </c>
      <c r="C57" s="307">
        <v>14</v>
      </c>
      <c r="D57" s="308" t="s">
        <v>143</v>
      </c>
      <c r="E57" s="298" t="s">
        <v>144</v>
      </c>
      <c r="F57" s="309">
        <v>12</v>
      </c>
      <c r="G57" s="309">
        <v>0</v>
      </c>
      <c r="H57" s="309">
        <v>0</v>
      </c>
      <c r="I57" s="309">
        <v>0</v>
      </c>
      <c r="J57" s="309">
        <v>12</v>
      </c>
      <c r="K57" s="310"/>
      <c r="L57" s="311">
        <v>3401280</v>
      </c>
      <c r="M57" s="307">
        <f t="shared" si="4"/>
        <v>168</v>
      </c>
      <c r="N57" s="312"/>
    </row>
    <row r="58" spans="1:249" s="302" customFormat="1" ht="24" customHeight="1">
      <c r="A58" s="305" t="s">
        <v>355</v>
      </c>
      <c r="B58" s="306" t="s">
        <v>48</v>
      </c>
      <c r="C58" s="307">
        <v>7</v>
      </c>
      <c r="D58" s="308" t="s">
        <v>143</v>
      </c>
      <c r="E58" s="308"/>
      <c r="F58" s="309">
        <v>12</v>
      </c>
      <c r="G58" s="309">
        <v>1</v>
      </c>
      <c r="H58" s="309">
        <v>0</v>
      </c>
      <c r="I58" s="309">
        <v>0</v>
      </c>
      <c r="J58" s="309">
        <v>13</v>
      </c>
      <c r="K58" s="310" t="s">
        <v>72</v>
      </c>
      <c r="L58" s="311">
        <v>3401280</v>
      </c>
      <c r="M58" s="307">
        <f t="shared" si="4"/>
        <v>91</v>
      </c>
      <c r="N58" s="312"/>
    </row>
    <row r="59" spans="1:249" s="151" customFormat="1" ht="14.45" customHeight="1">
      <c r="A59" s="382" t="s">
        <v>102</v>
      </c>
      <c r="B59" s="348"/>
      <c r="C59" s="349"/>
      <c r="D59" s="350"/>
      <c r="E59" s="351"/>
      <c r="F59" s="351"/>
      <c r="G59" s="351"/>
      <c r="H59" s="351"/>
      <c r="I59" s="351"/>
      <c r="J59" s="351"/>
      <c r="K59" s="351"/>
      <c r="L59" s="351"/>
      <c r="M59" s="352">
        <f>SUM(M53:M58)</f>
        <v>791</v>
      </c>
      <c r="N59" s="380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  <c r="GY59" s="168"/>
      <c r="GZ59" s="168"/>
      <c r="HA59" s="168"/>
      <c r="HB59" s="168"/>
      <c r="HC59" s="168"/>
      <c r="HD59" s="168"/>
      <c r="HE59" s="168"/>
      <c r="HF59" s="168"/>
      <c r="HG59" s="168"/>
      <c r="HH59" s="168"/>
      <c r="HI59" s="168"/>
      <c r="HJ59" s="168"/>
      <c r="HK59" s="168"/>
      <c r="HL59" s="168"/>
      <c r="HM59" s="168"/>
      <c r="HN59" s="168"/>
      <c r="HO59" s="168"/>
      <c r="HP59" s="168"/>
      <c r="HQ59" s="168"/>
      <c r="HR59" s="168"/>
      <c r="HS59" s="168"/>
      <c r="HT59" s="168"/>
      <c r="HU59" s="168"/>
      <c r="HV59" s="168"/>
      <c r="HW59" s="168"/>
      <c r="HX59" s="168"/>
      <c r="HY59" s="168"/>
      <c r="HZ59" s="168"/>
      <c r="IA59" s="168"/>
      <c r="IB59" s="168"/>
      <c r="IC59" s="168"/>
      <c r="ID59" s="168"/>
      <c r="IE59" s="168"/>
      <c r="IF59" s="168"/>
      <c r="IG59" s="168"/>
      <c r="IH59" s="168"/>
      <c r="II59" s="168"/>
      <c r="IJ59" s="168"/>
      <c r="IK59" s="168"/>
      <c r="IL59" s="168"/>
      <c r="IM59" s="168"/>
      <c r="IN59" s="168"/>
      <c r="IO59" s="168"/>
    </row>
    <row r="60" spans="1:249" s="304" customFormat="1" ht="21.75" customHeight="1">
      <c r="A60" s="360"/>
      <c r="B60" s="360"/>
      <c r="C60" s="360"/>
      <c r="D60" s="361" t="s">
        <v>106</v>
      </c>
      <c r="E60" s="362"/>
      <c r="F60" s="360"/>
      <c r="G60" s="360"/>
      <c r="H60" s="360"/>
      <c r="I60" s="360"/>
      <c r="J60" s="360"/>
      <c r="K60" s="360"/>
      <c r="L60" s="363"/>
      <c r="M60" s="363"/>
      <c r="N60" s="370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3"/>
      <c r="AM60" s="303"/>
      <c r="AN60" s="303"/>
      <c r="AO60" s="303"/>
      <c r="AP60" s="303"/>
      <c r="AQ60" s="303"/>
      <c r="AR60" s="303"/>
      <c r="AS60" s="303"/>
      <c r="AT60" s="303"/>
      <c r="AU60" s="303"/>
      <c r="AV60" s="303"/>
      <c r="AW60" s="303"/>
      <c r="AX60" s="303"/>
      <c r="AY60" s="303"/>
      <c r="AZ60" s="303"/>
      <c r="BA60" s="303"/>
      <c r="BB60" s="303"/>
      <c r="BC60" s="303"/>
      <c r="BD60" s="303"/>
      <c r="BE60" s="303"/>
      <c r="BF60" s="303"/>
      <c r="BG60" s="303"/>
      <c r="BH60" s="303"/>
      <c r="BI60" s="303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3"/>
      <c r="CC60" s="303"/>
      <c r="CD60" s="303"/>
      <c r="CE60" s="303"/>
      <c r="CF60" s="303"/>
      <c r="CG60" s="303"/>
      <c r="CH60" s="303"/>
      <c r="CI60" s="303"/>
      <c r="CJ60" s="303"/>
      <c r="CK60" s="303"/>
      <c r="CL60" s="303"/>
      <c r="CM60" s="303"/>
      <c r="CN60" s="303"/>
      <c r="CO60" s="303"/>
      <c r="CP60" s="303"/>
      <c r="CQ60" s="303"/>
      <c r="CR60" s="303"/>
      <c r="CS60" s="303"/>
      <c r="CT60" s="303"/>
      <c r="CU60" s="303"/>
      <c r="CV60" s="303"/>
      <c r="CW60" s="303"/>
      <c r="CX60" s="303"/>
      <c r="CY60" s="303"/>
      <c r="CZ60" s="303"/>
      <c r="DA60" s="303"/>
      <c r="DB60" s="303"/>
      <c r="DC60" s="303"/>
      <c r="DD60" s="303"/>
      <c r="DE60" s="303"/>
      <c r="DF60" s="303"/>
      <c r="DG60" s="303"/>
      <c r="DH60" s="303"/>
      <c r="DI60" s="303"/>
      <c r="DJ60" s="303"/>
      <c r="DK60" s="303"/>
      <c r="DL60" s="303"/>
      <c r="DM60" s="303"/>
      <c r="DN60" s="303"/>
      <c r="DO60" s="303"/>
      <c r="DP60" s="303"/>
      <c r="DQ60" s="303"/>
      <c r="DR60" s="303"/>
      <c r="DS60" s="303"/>
      <c r="DT60" s="303"/>
      <c r="DU60" s="303"/>
      <c r="DV60" s="303"/>
      <c r="DW60" s="303"/>
      <c r="DX60" s="303"/>
      <c r="DY60" s="303"/>
      <c r="DZ60" s="303"/>
      <c r="EA60" s="303"/>
      <c r="EB60" s="303"/>
      <c r="EC60" s="303"/>
      <c r="ED60" s="303"/>
      <c r="EE60" s="303"/>
      <c r="EF60" s="303"/>
      <c r="EG60" s="303"/>
      <c r="EH60" s="303"/>
      <c r="EI60" s="303"/>
      <c r="EJ60" s="303"/>
      <c r="EK60" s="303"/>
      <c r="EL60" s="303"/>
      <c r="EM60" s="303"/>
      <c r="EN60" s="303"/>
      <c r="EO60" s="303"/>
      <c r="EP60" s="303"/>
      <c r="EQ60" s="303"/>
      <c r="ER60" s="303"/>
      <c r="ES60" s="303"/>
      <c r="ET60" s="303"/>
      <c r="EU60" s="303"/>
      <c r="EV60" s="303"/>
      <c r="EW60" s="303"/>
      <c r="EX60" s="303"/>
      <c r="EY60" s="303"/>
      <c r="EZ60" s="303"/>
      <c r="FA60" s="303"/>
      <c r="FB60" s="303"/>
      <c r="FC60" s="303"/>
      <c r="FD60" s="303"/>
      <c r="FE60" s="303"/>
      <c r="FF60" s="303"/>
      <c r="FG60" s="303"/>
      <c r="FH60" s="303"/>
      <c r="FI60" s="303"/>
      <c r="FJ60" s="303"/>
      <c r="FK60" s="303"/>
      <c r="FL60" s="303"/>
      <c r="FM60" s="303"/>
      <c r="FN60" s="303"/>
      <c r="FO60" s="303"/>
      <c r="FP60" s="303"/>
      <c r="FQ60" s="303"/>
      <c r="FR60" s="303"/>
      <c r="FS60" s="303"/>
      <c r="FT60" s="303"/>
      <c r="FU60" s="303"/>
      <c r="FV60" s="303"/>
      <c r="FW60" s="303"/>
      <c r="FX60" s="303"/>
      <c r="FY60" s="303"/>
      <c r="FZ60" s="303"/>
      <c r="GA60" s="303"/>
      <c r="GB60" s="303"/>
      <c r="GC60" s="303"/>
      <c r="GD60" s="303"/>
      <c r="GE60" s="303"/>
      <c r="GF60" s="303"/>
      <c r="GG60" s="303"/>
      <c r="GH60" s="303"/>
      <c r="GI60" s="303"/>
      <c r="GJ60" s="303"/>
      <c r="GK60" s="303"/>
      <c r="GL60" s="303"/>
      <c r="GM60" s="303"/>
      <c r="GN60" s="303"/>
      <c r="GO60" s="303"/>
      <c r="GP60" s="303"/>
      <c r="GQ60" s="303"/>
      <c r="GR60" s="303"/>
      <c r="GS60" s="303"/>
      <c r="GT60" s="303"/>
      <c r="GU60" s="303"/>
      <c r="GV60" s="303"/>
      <c r="GW60" s="303"/>
      <c r="GX60" s="303"/>
      <c r="GY60" s="303"/>
      <c r="GZ60" s="303"/>
      <c r="HA60" s="303"/>
      <c r="HB60" s="303"/>
      <c r="HC60" s="303"/>
      <c r="HD60" s="303"/>
      <c r="HE60" s="303"/>
      <c r="HF60" s="303"/>
      <c r="HG60" s="303"/>
      <c r="HH60" s="303"/>
      <c r="HI60" s="303"/>
      <c r="HJ60" s="303"/>
      <c r="HK60" s="303"/>
      <c r="HL60" s="303"/>
      <c r="HM60" s="303"/>
      <c r="HN60" s="303"/>
      <c r="HO60" s="303"/>
      <c r="HP60" s="303"/>
      <c r="HQ60" s="303"/>
      <c r="HR60" s="303"/>
      <c r="HS60" s="303"/>
      <c r="HT60" s="303"/>
      <c r="HU60" s="303"/>
      <c r="HV60" s="303"/>
      <c r="HW60" s="303"/>
      <c r="HX60" s="303"/>
      <c r="HY60" s="303"/>
      <c r="HZ60" s="303"/>
      <c r="IA60" s="303"/>
      <c r="IB60" s="303"/>
      <c r="IC60" s="303"/>
      <c r="ID60" s="303"/>
      <c r="IE60" s="303"/>
      <c r="IF60" s="303"/>
      <c r="IG60" s="303"/>
      <c r="IH60" s="303"/>
      <c r="II60" s="303"/>
      <c r="IJ60" s="303"/>
      <c r="IK60" s="303"/>
      <c r="IL60" s="303"/>
      <c r="IM60" s="303"/>
      <c r="IN60" s="303"/>
      <c r="IO60" s="303"/>
    </row>
    <row r="61" spans="1:249" s="302" customFormat="1" ht="24.6" customHeight="1">
      <c r="A61" s="388" t="s">
        <v>379</v>
      </c>
      <c r="B61" s="296" t="s">
        <v>105</v>
      </c>
      <c r="C61" s="297">
        <v>14</v>
      </c>
      <c r="D61" s="298" t="s">
        <v>103</v>
      </c>
      <c r="E61" s="298" t="s">
        <v>144</v>
      </c>
      <c r="F61" s="299">
        <v>10</v>
      </c>
      <c r="G61" s="299">
        <v>0</v>
      </c>
      <c r="H61" s="299">
        <v>0</v>
      </c>
      <c r="I61" s="299">
        <v>0</v>
      </c>
      <c r="J61" s="299">
        <v>10</v>
      </c>
      <c r="K61" s="300"/>
      <c r="L61" s="301">
        <v>3401280</v>
      </c>
      <c r="M61" s="297">
        <v>140</v>
      </c>
      <c r="N61" s="375"/>
    </row>
    <row r="62" spans="1:249" s="302" customFormat="1" ht="24.6" customHeight="1">
      <c r="A62" s="388" t="s">
        <v>380</v>
      </c>
      <c r="B62" s="296" t="s">
        <v>226</v>
      </c>
      <c r="C62" s="297">
        <v>7</v>
      </c>
      <c r="D62" s="298" t="s">
        <v>143</v>
      </c>
      <c r="E62" s="298"/>
      <c r="F62" s="299">
        <v>10</v>
      </c>
      <c r="G62" s="299">
        <v>1</v>
      </c>
      <c r="H62" s="299">
        <v>0</v>
      </c>
      <c r="I62" s="299">
        <v>0</v>
      </c>
      <c r="J62" s="299">
        <v>11</v>
      </c>
      <c r="K62" s="300" t="s">
        <v>72</v>
      </c>
      <c r="L62" s="301">
        <v>3401280</v>
      </c>
      <c r="M62" s="297">
        <v>77</v>
      </c>
      <c r="N62" s="375"/>
    </row>
    <row r="63" spans="1:249" s="302" customFormat="1" ht="24.6" customHeight="1">
      <c r="A63" s="388" t="s">
        <v>395</v>
      </c>
      <c r="B63" s="296" t="s">
        <v>79</v>
      </c>
      <c r="C63" s="297">
        <v>8</v>
      </c>
      <c r="D63" s="298" t="s">
        <v>143</v>
      </c>
      <c r="E63" s="298"/>
      <c r="F63" s="299">
        <v>10</v>
      </c>
      <c r="G63" s="299">
        <v>1</v>
      </c>
      <c r="H63" s="299">
        <v>0</v>
      </c>
      <c r="I63" s="299">
        <v>0</v>
      </c>
      <c r="J63" s="299">
        <v>11</v>
      </c>
      <c r="K63" s="300" t="s">
        <v>72</v>
      </c>
      <c r="L63" s="301">
        <v>3401280</v>
      </c>
      <c r="M63" s="297">
        <v>88</v>
      </c>
      <c r="N63" s="375"/>
    </row>
    <row r="64" spans="1:249" s="302" customFormat="1" ht="24.6" customHeight="1">
      <c r="A64" s="388" t="s">
        <v>381</v>
      </c>
      <c r="B64" s="296" t="s">
        <v>44</v>
      </c>
      <c r="C64" s="297">
        <v>14</v>
      </c>
      <c r="D64" s="298" t="s">
        <v>103</v>
      </c>
      <c r="E64" s="298" t="s">
        <v>144</v>
      </c>
      <c r="F64" s="299">
        <v>10</v>
      </c>
      <c r="G64" s="299">
        <v>0</v>
      </c>
      <c r="H64" s="299">
        <v>0</v>
      </c>
      <c r="I64" s="299">
        <v>0</v>
      </c>
      <c r="J64" s="299">
        <v>10</v>
      </c>
      <c r="K64" s="300"/>
      <c r="L64" s="301">
        <v>3401280</v>
      </c>
      <c r="M64" s="297">
        <v>140</v>
      </c>
      <c r="N64" s="375"/>
    </row>
    <row r="65" spans="1:249" s="302" customFormat="1" ht="24.6" customHeight="1">
      <c r="A65" s="388" t="s">
        <v>382</v>
      </c>
      <c r="B65" s="296" t="s">
        <v>60</v>
      </c>
      <c r="C65" s="297">
        <v>7</v>
      </c>
      <c r="D65" s="298" t="s">
        <v>143</v>
      </c>
      <c r="E65" s="298"/>
      <c r="F65" s="299">
        <v>10</v>
      </c>
      <c r="G65" s="299">
        <v>1</v>
      </c>
      <c r="H65" s="299">
        <v>0</v>
      </c>
      <c r="I65" s="299">
        <v>0</v>
      </c>
      <c r="J65" s="299">
        <v>11</v>
      </c>
      <c r="K65" s="300" t="s">
        <v>72</v>
      </c>
      <c r="L65" s="301">
        <v>3401280</v>
      </c>
      <c r="M65" s="297">
        <v>77</v>
      </c>
      <c r="N65" s="375"/>
    </row>
    <row r="66" spans="1:249" s="302" customFormat="1" ht="24.6" customHeight="1">
      <c r="A66" s="388" t="s">
        <v>383</v>
      </c>
      <c r="B66" s="296" t="s">
        <v>75</v>
      </c>
      <c r="C66" s="297">
        <v>14</v>
      </c>
      <c r="D66" s="298" t="s">
        <v>103</v>
      </c>
      <c r="E66" s="298" t="s">
        <v>144</v>
      </c>
      <c r="F66" s="299">
        <v>10</v>
      </c>
      <c r="G66" s="299">
        <v>0</v>
      </c>
      <c r="H66" s="299">
        <v>0</v>
      </c>
      <c r="I66" s="299">
        <v>0</v>
      </c>
      <c r="J66" s="299">
        <v>10</v>
      </c>
      <c r="K66" s="300"/>
      <c r="L66" s="301">
        <v>3401280</v>
      </c>
      <c r="M66" s="297">
        <v>140</v>
      </c>
      <c r="N66" s="375"/>
    </row>
    <row r="67" spans="1:249" s="302" customFormat="1" ht="24.6" customHeight="1">
      <c r="A67" s="388" t="s">
        <v>384</v>
      </c>
      <c r="B67" s="296" t="s">
        <v>385</v>
      </c>
      <c r="C67" s="297">
        <v>7</v>
      </c>
      <c r="D67" s="298" t="s">
        <v>143</v>
      </c>
      <c r="E67" s="298"/>
      <c r="F67" s="299">
        <v>10</v>
      </c>
      <c r="G67" s="299">
        <v>1</v>
      </c>
      <c r="H67" s="299">
        <v>0</v>
      </c>
      <c r="I67" s="299">
        <v>0</v>
      </c>
      <c r="J67" s="299">
        <v>11</v>
      </c>
      <c r="K67" s="300" t="s">
        <v>72</v>
      </c>
      <c r="L67" s="301">
        <v>3401280</v>
      </c>
      <c r="M67" s="297">
        <v>77</v>
      </c>
      <c r="N67" s="375"/>
    </row>
    <row r="68" spans="1:249" s="302" customFormat="1" ht="24.6" customHeight="1">
      <c r="A68" s="388" t="s">
        <v>386</v>
      </c>
      <c r="B68" s="296" t="s">
        <v>52</v>
      </c>
      <c r="C68" s="297">
        <v>14</v>
      </c>
      <c r="D68" s="298" t="s">
        <v>103</v>
      </c>
      <c r="E68" s="298" t="s">
        <v>144</v>
      </c>
      <c r="F68" s="299">
        <v>10</v>
      </c>
      <c r="G68" s="299">
        <v>0</v>
      </c>
      <c r="H68" s="299">
        <v>0</v>
      </c>
      <c r="I68" s="299">
        <v>0</v>
      </c>
      <c r="J68" s="299">
        <v>10</v>
      </c>
      <c r="K68" s="300"/>
      <c r="L68" s="301">
        <v>3401280</v>
      </c>
      <c r="M68" s="297">
        <v>140</v>
      </c>
      <c r="N68" s="375"/>
    </row>
    <row r="69" spans="1:249" s="302" customFormat="1" ht="24.6" customHeight="1">
      <c r="A69" s="388" t="s">
        <v>387</v>
      </c>
      <c r="B69" s="296" t="s">
        <v>48</v>
      </c>
      <c r="C69" s="297">
        <v>7</v>
      </c>
      <c r="D69" s="298" t="s">
        <v>143</v>
      </c>
      <c r="E69" s="298"/>
      <c r="F69" s="299">
        <v>10</v>
      </c>
      <c r="G69" s="299">
        <v>1</v>
      </c>
      <c r="H69" s="299">
        <v>0</v>
      </c>
      <c r="I69" s="299">
        <v>0</v>
      </c>
      <c r="J69" s="299">
        <v>11</v>
      </c>
      <c r="K69" s="300" t="s">
        <v>72</v>
      </c>
      <c r="L69" s="301">
        <v>3401280</v>
      </c>
      <c r="M69" s="297">
        <v>77</v>
      </c>
      <c r="N69" s="375"/>
    </row>
    <row r="70" spans="1:249" s="302" customFormat="1" ht="24.6" customHeight="1">
      <c r="A70" s="388" t="s">
        <v>388</v>
      </c>
      <c r="B70" s="296" t="s">
        <v>76</v>
      </c>
      <c r="C70" s="297">
        <v>14</v>
      </c>
      <c r="D70" s="298" t="s">
        <v>103</v>
      </c>
      <c r="E70" s="298" t="s">
        <v>144</v>
      </c>
      <c r="F70" s="299">
        <v>10</v>
      </c>
      <c r="G70" s="299">
        <v>1</v>
      </c>
      <c r="H70" s="299">
        <v>0</v>
      </c>
      <c r="I70" s="299">
        <v>0</v>
      </c>
      <c r="J70" s="299">
        <v>11</v>
      </c>
      <c r="K70" s="300"/>
      <c r="L70" s="301">
        <v>3401280</v>
      </c>
      <c r="M70" s="297">
        <v>154</v>
      </c>
      <c r="N70" s="375"/>
    </row>
    <row r="71" spans="1:249" s="302" customFormat="1" ht="24.6" customHeight="1">
      <c r="A71" s="388" t="s">
        <v>389</v>
      </c>
      <c r="B71" s="296" t="s">
        <v>76</v>
      </c>
      <c r="C71" s="297">
        <v>7</v>
      </c>
      <c r="D71" s="298" t="s">
        <v>143</v>
      </c>
      <c r="E71" s="298"/>
      <c r="F71" s="299">
        <v>10</v>
      </c>
      <c r="G71" s="299">
        <v>0</v>
      </c>
      <c r="H71" s="299">
        <v>0</v>
      </c>
      <c r="I71" s="299">
        <v>0</v>
      </c>
      <c r="J71" s="299">
        <v>10</v>
      </c>
      <c r="K71" s="300" t="s">
        <v>72</v>
      </c>
      <c r="L71" s="301">
        <v>3401280</v>
      </c>
      <c r="M71" s="297">
        <v>70</v>
      </c>
      <c r="N71" s="375"/>
    </row>
    <row r="72" spans="1:249" s="151" customFormat="1" ht="12" customHeight="1">
      <c r="A72" s="382" t="s">
        <v>396</v>
      </c>
      <c r="B72" s="348"/>
      <c r="C72" s="349"/>
      <c r="D72" s="350"/>
      <c r="E72" s="351"/>
      <c r="F72" s="351"/>
      <c r="G72" s="351"/>
      <c r="H72" s="351"/>
      <c r="I72" s="351"/>
      <c r="J72" s="351"/>
      <c r="K72" s="351"/>
      <c r="L72" s="351"/>
      <c r="M72" s="352">
        <f>SUM(M61:M71)</f>
        <v>1180</v>
      </c>
      <c r="N72" s="380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  <c r="GY72" s="168"/>
      <c r="GZ72" s="168"/>
      <c r="HA72" s="168"/>
      <c r="HB72" s="168"/>
      <c r="HC72" s="168"/>
      <c r="HD72" s="168"/>
      <c r="HE72" s="168"/>
      <c r="HF72" s="168"/>
      <c r="HG72" s="168"/>
      <c r="HH72" s="168"/>
      <c r="HI72" s="168"/>
      <c r="HJ72" s="168"/>
      <c r="HK72" s="168"/>
      <c r="HL72" s="168"/>
      <c r="HM72" s="168"/>
      <c r="HN72" s="168"/>
      <c r="HO72" s="168"/>
      <c r="HP72" s="168"/>
      <c r="HQ72" s="168"/>
      <c r="HR72" s="168"/>
      <c r="HS72" s="168"/>
      <c r="HT72" s="168"/>
      <c r="HU72" s="168"/>
      <c r="HV72" s="168"/>
      <c r="HW72" s="168"/>
      <c r="HX72" s="168"/>
      <c r="HY72" s="168"/>
      <c r="HZ72" s="168"/>
      <c r="IA72" s="168"/>
      <c r="IB72" s="168"/>
      <c r="IC72" s="168"/>
      <c r="ID72" s="168"/>
      <c r="IE72" s="168"/>
      <c r="IF72" s="168"/>
      <c r="IG72" s="168"/>
      <c r="IH72" s="168"/>
      <c r="II72" s="168"/>
      <c r="IJ72" s="168"/>
      <c r="IK72" s="168"/>
      <c r="IL72" s="168"/>
      <c r="IM72" s="168"/>
      <c r="IN72" s="168"/>
      <c r="IO72" s="168"/>
    </row>
    <row r="73" spans="1:249" s="151" customFormat="1" ht="12.75">
      <c r="A73" s="612"/>
      <c r="B73" s="613"/>
      <c r="C73" s="613"/>
      <c r="D73" s="613"/>
      <c r="E73" s="613"/>
      <c r="F73" s="613"/>
      <c r="G73" s="613"/>
      <c r="H73" s="613"/>
      <c r="I73" s="613"/>
      <c r="J73" s="613"/>
      <c r="K73" s="613"/>
      <c r="L73" s="613"/>
      <c r="M73" s="613"/>
      <c r="N73" s="365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  <c r="GY73" s="168"/>
      <c r="GZ73" s="168"/>
      <c r="HA73" s="168"/>
      <c r="HB73" s="168"/>
      <c r="HC73" s="168"/>
      <c r="HD73" s="168"/>
      <c r="HE73" s="168"/>
      <c r="HF73" s="168"/>
      <c r="HG73" s="168"/>
      <c r="HH73" s="168"/>
      <c r="HI73" s="168"/>
      <c r="HJ73" s="168"/>
      <c r="HK73" s="168"/>
      <c r="HL73" s="168"/>
      <c r="HM73" s="168"/>
      <c r="HN73" s="168"/>
      <c r="HO73" s="168"/>
      <c r="HP73" s="168"/>
      <c r="HQ73" s="168"/>
      <c r="HR73" s="168"/>
      <c r="HS73" s="168"/>
      <c r="HT73" s="168"/>
      <c r="HU73" s="168"/>
      <c r="HV73" s="168"/>
      <c r="HW73" s="168"/>
      <c r="HX73" s="168"/>
      <c r="HY73" s="168"/>
      <c r="HZ73" s="168"/>
      <c r="IA73" s="168"/>
      <c r="IB73" s="168"/>
      <c r="IC73" s="168"/>
      <c r="ID73" s="168"/>
      <c r="IE73" s="168"/>
      <c r="IF73" s="168"/>
      <c r="IG73" s="168"/>
      <c r="IH73" s="168"/>
      <c r="II73" s="168"/>
      <c r="IJ73" s="168"/>
      <c r="IK73" s="168"/>
      <c r="IL73" s="168"/>
      <c r="IM73" s="168"/>
      <c r="IN73" s="168"/>
      <c r="IO73" s="168"/>
    </row>
    <row r="74" spans="1:249" s="60" customFormat="1" ht="21.75" customHeight="1">
      <c r="A74" s="391" t="s">
        <v>101</v>
      </c>
      <c r="B74" s="371"/>
      <c r="C74" s="371"/>
      <c r="D74" s="372" t="s">
        <v>351</v>
      </c>
      <c r="E74" s="372"/>
      <c r="F74" s="371"/>
      <c r="G74" s="371"/>
      <c r="H74" s="371"/>
      <c r="I74" s="371"/>
      <c r="J74" s="371"/>
      <c r="K74" s="371"/>
      <c r="L74" s="373"/>
      <c r="M74" s="374">
        <f>SUM(M18+M25+M39+M51+M59+M72)</f>
        <v>4660</v>
      </c>
      <c r="N74" s="392"/>
      <c r="O74" s="365"/>
      <c r="P74" s="365"/>
      <c r="Q74" s="365"/>
      <c r="R74" s="365"/>
      <c r="S74" s="365"/>
      <c r="T74" s="365"/>
      <c r="U74" s="365"/>
      <c r="V74" s="365"/>
      <c r="W74" s="365"/>
      <c r="X74" s="365"/>
      <c r="Y74" s="365"/>
      <c r="Z74" s="365"/>
      <c r="AA74" s="365"/>
      <c r="AB74" s="365"/>
      <c r="AC74" s="365"/>
      <c r="AD74" s="365"/>
      <c r="AE74" s="365"/>
      <c r="AF74" s="365"/>
      <c r="AG74" s="365"/>
      <c r="AH74" s="365"/>
      <c r="AI74" s="365"/>
      <c r="AJ74" s="365"/>
      <c r="AK74" s="365"/>
      <c r="AL74" s="365"/>
      <c r="AM74" s="365"/>
      <c r="AN74" s="365"/>
      <c r="AO74" s="365"/>
      <c r="AP74" s="365"/>
      <c r="AQ74" s="365"/>
      <c r="AR74" s="365"/>
      <c r="AS74" s="365"/>
      <c r="AT74" s="365"/>
      <c r="AU74" s="365"/>
      <c r="AV74" s="365"/>
      <c r="AW74" s="365"/>
      <c r="AX74" s="365"/>
      <c r="AY74" s="365"/>
      <c r="AZ74" s="365"/>
      <c r="BA74" s="365"/>
      <c r="BB74" s="365"/>
      <c r="BC74" s="365"/>
      <c r="BD74" s="365"/>
      <c r="BE74" s="365"/>
      <c r="BF74" s="365"/>
      <c r="BG74" s="365"/>
      <c r="BH74" s="365"/>
      <c r="BI74" s="365"/>
      <c r="BJ74" s="365"/>
      <c r="BK74" s="365"/>
      <c r="BL74" s="365"/>
      <c r="BM74" s="365"/>
      <c r="BN74" s="365"/>
      <c r="BO74" s="365"/>
      <c r="BP74" s="365"/>
      <c r="BQ74" s="365"/>
      <c r="BR74" s="365"/>
      <c r="BS74" s="365"/>
      <c r="BT74" s="365"/>
      <c r="BU74" s="365"/>
      <c r="BV74" s="365"/>
      <c r="BW74" s="365"/>
      <c r="BX74" s="365"/>
      <c r="BY74" s="365"/>
      <c r="BZ74" s="365"/>
      <c r="CA74" s="365"/>
      <c r="CB74" s="365"/>
      <c r="CC74" s="365"/>
      <c r="CD74" s="365"/>
      <c r="CE74" s="365"/>
      <c r="CF74" s="365"/>
      <c r="CG74" s="365"/>
      <c r="CH74" s="365"/>
      <c r="CI74" s="365"/>
      <c r="CJ74" s="365"/>
      <c r="CK74" s="365"/>
      <c r="CL74" s="365"/>
      <c r="CM74" s="365"/>
      <c r="CN74" s="365"/>
      <c r="CO74" s="365"/>
      <c r="CP74" s="365"/>
      <c r="CQ74" s="365"/>
      <c r="CR74" s="365"/>
      <c r="CS74" s="365"/>
      <c r="CT74" s="365"/>
      <c r="CU74" s="365"/>
      <c r="CV74" s="365"/>
      <c r="CW74" s="365"/>
      <c r="CX74" s="365"/>
      <c r="CY74" s="365"/>
      <c r="CZ74" s="365"/>
      <c r="DA74" s="365"/>
      <c r="DB74" s="365"/>
      <c r="DC74" s="365"/>
      <c r="DD74" s="365"/>
      <c r="DE74" s="365"/>
      <c r="DF74" s="365"/>
      <c r="DG74" s="365"/>
      <c r="DH74" s="365"/>
      <c r="DI74" s="365"/>
      <c r="DJ74" s="365"/>
      <c r="DK74" s="365"/>
      <c r="DL74" s="365"/>
      <c r="DM74" s="365"/>
      <c r="DN74" s="365"/>
      <c r="DO74" s="365"/>
      <c r="DP74" s="365"/>
      <c r="DQ74" s="365"/>
      <c r="DR74" s="365"/>
      <c r="DS74" s="365"/>
      <c r="DT74" s="365"/>
      <c r="DU74" s="365"/>
      <c r="DV74" s="365"/>
      <c r="DW74" s="365"/>
      <c r="DX74" s="365"/>
      <c r="DY74" s="365"/>
      <c r="DZ74" s="365"/>
      <c r="EA74" s="365"/>
      <c r="EB74" s="365"/>
      <c r="EC74" s="365"/>
      <c r="ED74" s="365"/>
      <c r="EE74" s="365"/>
      <c r="EF74" s="365"/>
      <c r="EG74" s="365"/>
      <c r="EH74" s="365"/>
      <c r="EI74" s="365"/>
      <c r="EJ74" s="365"/>
      <c r="EK74" s="365"/>
      <c r="EL74" s="365"/>
      <c r="EM74" s="365"/>
      <c r="EN74" s="365"/>
      <c r="EO74" s="365"/>
      <c r="EP74" s="365"/>
      <c r="EQ74" s="365"/>
      <c r="ER74" s="365"/>
      <c r="ES74" s="365"/>
      <c r="ET74" s="365"/>
      <c r="EU74" s="365"/>
      <c r="EV74" s="365"/>
      <c r="EW74" s="365"/>
      <c r="EX74" s="365"/>
      <c r="EY74" s="365"/>
      <c r="EZ74" s="365"/>
      <c r="FA74" s="365"/>
      <c r="FB74" s="365"/>
      <c r="FC74" s="365"/>
      <c r="FD74" s="365"/>
      <c r="FE74" s="365"/>
      <c r="FF74" s="365"/>
      <c r="FG74" s="365"/>
      <c r="FH74" s="365"/>
      <c r="FI74" s="365"/>
      <c r="FJ74" s="365"/>
      <c r="FK74" s="365"/>
      <c r="FL74" s="365"/>
      <c r="FM74" s="365"/>
      <c r="FN74" s="365"/>
      <c r="FO74" s="365"/>
      <c r="FP74" s="365"/>
      <c r="FQ74" s="365"/>
      <c r="FR74" s="365"/>
      <c r="FS74" s="365"/>
      <c r="FT74" s="365"/>
      <c r="FU74" s="365"/>
      <c r="FV74" s="365"/>
      <c r="FW74" s="365"/>
      <c r="FX74" s="365"/>
      <c r="FY74" s="365"/>
      <c r="FZ74" s="365"/>
      <c r="GA74" s="365"/>
      <c r="GB74" s="365"/>
      <c r="GC74" s="365"/>
      <c r="GD74" s="365"/>
      <c r="GE74" s="365"/>
      <c r="GF74" s="365"/>
      <c r="GG74" s="365"/>
      <c r="GH74" s="365"/>
      <c r="GI74" s="365"/>
      <c r="GJ74" s="365"/>
      <c r="GK74" s="365"/>
      <c r="GL74" s="365"/>
      <c r="GM74" s="365"/>
      <c r="GN74" s="365"/>
      <c r="GO74" s="365"/>
      <c r="GP74" s="365"/>
      <c r="GQ74" s="365"/>
      <c r="GR74" s="365"/>
      <c r="GS74" s="365"/>
      <c r="GT74" s="365"/>
      <c r="GU74" s="365"/>
      <c r="GV74" s="365"/>
      <c r="GW74" s="365"/>
      <c r="GX74" s="365"/>
      <c r="GY74" s="365"/>
      <c r="GZ74" s="365"/>
      <c r="HA74" s="365"/>
      <c r="HB74" s="365"/>
      <c r="HC74" s="365"/>
      <c r="HD74" s="365"/>
      <c r="HE74" s="365"/>
      <c r="HF74" s="365"/>
      <c r="HG74" s="365"/>
      <c r="HH74" s="365"/>
      <c r="HI74" s="365"/>
      <c r="HJ74" s="365"/>
      <c r="HK74" s="365"/>
      <c r="HL74" s="365"/>
      <c r="HM74" s="365"/>
      <c r="HN74" s="365"/>
      <c r="HO74" s="365"/>
      <c r="HP74" s="365"/>
      <c r="HQ74" s="365"/>
      <c r="HR74" s="365"/>
      <c r="HS74" s="365"/>
      <c r="HT74" s="365"/>
      <c r="HU74" s="365"/>
      <c r="HV74" s="365"/>
      <c r="HW74" s="365"/>
      <c r="HX74" s="365"/>
      <c r="HY74" s="365"/>
      <c r="HZ74" s="365"/>
      <c r="IA74" s="365"/>
      <c r="IB74" s="365"/>
      <c r="IC74" s="365"/>
      <c r="ID74" s="365"/>
      <c r="IE74" s="365"/>
      <c r="IF74" s="365"/>
      <c r="IG74" s="365"/>
      <c r="IH74" s="365"/>
      <c r="II74" s="365"/>
      <c r="IJ74" s="365"/>
      <c r="IK74" s="365"/>
      <c r="IL74" s="365"/>
      <c r="IM74" s="365"/>
      <c r="IN74" s="365"/>
      <c r="IO74" s="365"/>
    </row>
    <row r="75" spans="1:249" s="151" customFormat="1" ht="15" customHeight="1">
      <c r="A75" s="614" t="s">
        <v>100</v>
      </c>
      <c r="B75" s="614"/>
      <c r="C75" s="614"/>
      <c r="D75" s="614"/>
      <c r="E75" s="614"/>
      <c r="F75" s="614"/>
      <c r="G75" s="614"/>
      <c r="H75" s="614"/>
      <c r="I75" s="614"/>
      <c r="J75" s="614"/>
      <c r="K75" s="614"/>
      <c r="L75" s="614"/>
      <c r="M75" s="614"/>
      <c r="N75" s="365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  <c r="GY75" s="168"/>
      <c r="GZ75" s="168"/>
      <c r="HA75" s="168"/>
      <c r="HB75" s="168"/>
      <c r="HC75" s="168"/>
      <c r="HD75" s="168"/>
      <c r="HE75" s="168"/>
      <c r="HF75" s="168"/>
      <c r="HG75" s="168"/>
      <c r="HH75" s="168"/>
      <c r="HI75" s="168"/>
      <c r="HJ75" s="168"/>
      <c r="HK75" s="168"/>
      <c r="HL75" s="168"/>
      <c r="HM75" s="168"/>
      <c r="HN75" s="168"/>
      <c r="HO75" s="168"/>
      <c r="HP75" s="168"/>
      <c r="HQ75" s="168"/>
      <c r="HR75" s="168"/>
      <c r="HS75" s="168"/>
      <c r="HT75" s="168"/>
      <c r="HU75" s="168"/>
      <c r="HV75" s="168"/>
      <c r="HW75" s="168"/>
      <c r="HX75" s="168"/>
      <c r="HY75" s="168"/>
      <c r="HZ75" s="168"/>
      <c r="IA75" s="168"/>
      <c r="IB75" s="168"/>
      <c r="IC75" s="168"/>
      <c r="ID75" s="168"/>
      <c r="IE75" s="168"/>
      <c r="IF75" s="168"/>
      <c r="IG75" s="168"/>
      <c r="IH75" s="168"/>
      <c r="II75" s="168"/>
      <c r="IJ75" s="168"/>
      <c r="IK75" s="168"/>
      <c r="IL75" s="168"/>
      <c r="IM75" s="168"/>
      <c r="IN75" s="168"/>
      <c r="IO75" s="168"/>
    </row>
    <row r="76" spans="1:249" s="151" customFormat="1" ht="12.75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56"/>
      <c r="M76" s="347"/>
      <c r="N76" s="365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68"/>
      <c r="BW76" s="168"/>
      <c r="BX76" s="168"/>
      <c r="BY76" s="168"/>
      <c r="BZ76" s="168"/>
      <c r="CA76" s="168"/>
      <c r="CB76" s="168"/>
      <c r="CC76" s="168"/>
      <c r="CD76" s="168"/>
      <c r="CE76" s="168"/>
      <c r="CF76" s="168"/>
      <c r="CG76" s="168"/>
      <c r="CH76" s="168"/>
      <c r="CI76" s="168"/>
      <c r="CJ76" s="168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68"/>
      <c r="CV76" s="168"/>
      <c r="CW76" s="168"/>
      <c r="CX76" s="168"/>
      <c r="CY76" s="168"/>
      <c r="CZ76" s="168"/>
      <c r="DA76" s="168"/>
      <c r="DB76" s="168"/>
      <c r="DC76" s="168"/>
      <c r="DD76" s="168"/>
      <c r="DE76" s="168"/>
      <c r="DF76" s="168"/>
      <c r="DG76" s="168"/>
      <c r="DH76" s="168"/>
      <c r="DI76" s="168"/>
      <c r="DJ76" s="168"/>
      <c r="DK76" s="168"/>
      <c r="DL76" s="168"/>
      <c r="DM76" s="168"/>
      <c r="DN76" s="168"/>
      <c r="DO76" s="168"/>
      <c r="DP76" s="168"/>
      <c r="DQ76" s="168"/>
      <c r="DR76" s="168"/>
      <c r="DS76" s="168"/>
      <c r="DT76" s="168"/>
      <c r="DU76" s="168"/>
      <c r="DV76" s="168"/>
      <c r="DW76" s="168"/>
      <c r="DX76" s="168"/>
      <c r="DY76" s="168"/>
      <c r="DZ76" s="168"/>
      <c r="EA76" s="168"/>
      <c r="EB76" s="168"/>
      <c r="EC76" s="168"/>
      <c r="ED76" s="168"/>
      <c r="EE76" s="168"/>
      <c r="EF76" s="168"/>
      <c r="EG76" s="168"/>
      <c r="EH76" s="168"/>
      <c r="EI76" s="168"/>
      <c r="EJ76" s="168"/>
      <c r="EK76" s="168"/>
      <c r="EL76" s="168"/>
      <c r="EM76" s="168"/>
      <c r="EN76" s="168"/>
      <c r="EO76" s="168"/>
      <c r="EP76" s="168"/>
      <c r="EQ76" s="168"/>
      <c r="ER76" s="168"/>
      <c r="ES76" s="168"/>
      <c r="ET76" s="168"/>
      <c r="EU76" s="168"/>
      <c r="EV76" s="168"/>
      <c r="EW76" s="168"/>
      <c r="EX76" s="168"/>
      <c r="EY76" s="168"/>
      <c r="EZ76" s="168"/>
      <c r="FA76" s="168"/>
      <c r="FB76" s="168"/>
      <c r="FC76" s="168"/>
      <c r="FD76" s="168"/>
      <c r="FE76" s="168"/>
      <c r="FF76" s="168"/>
      <c r="FG76" s="168"/>
      <c r="FH76" s="168"/>
      <c r="FI76" s="168"/>
      <c r="FJ76" s="168"/>
      <c r="FK76" s="168"/>
      <c r="FL76" s="168"/>
      <c r="FM76" s="168"/>
      <c r="FN76" s="168"/>
      <c r="FO76" s="168"/>
      <c r="FP76" s="168"/>
      <c r="FQ76" s="168"/>
      <c r="FR76" s="168"/>
      <c r="FS76" s="168"/>
      <c r="FT76" s="168"/>
      <c r="FU76" s="168"/>
      <c r="FV76" s="168"/>
      <c r="FW76" s="168"/>
      <c r="FX76" s="168"/>
      <c r="FY76" s="168"/>
      <c r="FZ76" s="168"/>
      <c r="GA76" s="168"/>
      <c r="GB76" s="168"/>
      <c r="GC76" s="168"/>
      <c r="GD76" s="168"/>
      <c r="GE76" s="168"/>
      <c r="GF76" s="168"/>
      <c r="GG76" s="168"/>
      <c r="GH76" s="168"/>
      <c r="GI76" s="168"/>
      <c r="GJ76" s="168"/>
      <c r="GK76" s="168"/>
      <c r="GL76" s="168"/>
      <c r="GM76" s="168"/>
      <c r="GN76" s="168"/>
      <c r="GO76" s="168"/>
      <c r="GP76" s="168"/>
      <c r="GQ76" s="168"/>
      <c r="GR76" s="168"/>
      <c r="GS76" s="168"/>
      <c r="GT76" s="168"/>
      <c r="GU76" s="168"/>
      <c r="GV76" s="168"/>
      <c r="GW76" s="168"/>
      <c r="GX76" s="168"/>
      <c r="GY76" s="168"/>
      <c r="GZ76" s="168"/>
      <c r="HA76" s="168"/>
      <c r="HB76" s="168"/>
      <c r="HC76" s="168"/>
      <c r="HD76" s="168"/>
      <c r="HE76" s="168"/>
      <c r="HF76" s="168"/>
      <c r="HG76" s="168"/>
      <c r="HH76" s="168"/>
      <c r="HI76" s="168"/>
      <c r="HJ76" s="168"/>
      <c r="HK76" s="168"/>
      <c r="HL76" s="168"/>
      <c r="HM76" s="168"/>
      <c r="HN76" s="168"/>
      <c r="HO76" s="168"/>
      <c r="HP76" s="168"/>
      <c r="HQ76" s="168"/>
      <c r="HR76" s="168"/>
      <c r="HS76" s="168"/>
      <c r="HT76" s="168"/>
      <c r="HU76" s="168"/>
      <c r="HV76" s="168"/>
      <c r="HW76" s="168"/>
      <c r="HX76" s="168"/>
      <c r="HY76" s="168"/>
      <c r="HZ76" s="168"/>
      <c r="IA76" s="168"/>
      <c r="IB76" s="168"/>
      <c r="IC76" s="168"/>
      <c r="ID76" s="168"/>
      <c r="IE76" s="168"/>
      <c r="IF76" s="168"/>
      <c r="IG76" s="168"/>
      <c r="IH76" s="168"/>
      <c r="II76" s="168"/>
      <c r="IJ76" s="168"/>
      <c r="IK76" s="168"/>
      <c r="IL76" s="168"/>
      <c r="IM76" s="168"/>
      <c r="IN76" s="168"/>
      <c r="IO76" s="168"/>
    </row>
    <row r="77" spans="1:249" s="151" customFormat="1" ht="12.75">
      <c r="A77" s="168"/>
      <c r="B77" s="149"/>
      <c r="C77" s="149"/>
      <c r="D77" s="149"/>
      <c r="E77" s="149"/>
      <c r="F77" s="149"/>
      <c r="G77" s="149"/>
      <c r="H77" s="149"/>
      <c r="I77" s="149"/>
      <c r="J77" s="149"/>
      <c r="K77" s="168"/>
      <c r="L77" s="56"/>
      <c r="M77" s="95"/>
      <c r="N77" s="365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  <c r="GY77" s="168"/>
      <c r="GZ77" s="168"/>
      <c r="HA77" s="168"/>
      <c r="HB77" s="168"/>
      <c r="HC77" s="168"/>
      <c r="HD77" s="168"/>
      <c r="HE77" s="168"/>
      <c r="HF77" s="168"/>
      <c r="HG77" s="168"/>
      <c r="HH77" s="168"/>
      <c r="HI77" s="168"/>
      <c r="HJ77" s="168"/>
      <c r="HK77" s="168"/>
      <c r="HL77" s="168"/>
      <c r="HM77" s="168"/>
      <c r="HN77" s="168"/>
      <c r="HO77" s="168"/>
      <c r="HP77" s="168"/>
      <c r="HQ77" s="168"/>
      <c r="HR77" s="168"/>
      <c r="HS77" s="168"/>
      <c r="HT77" s="168"/>
      <c r="HU77" s="168"/>
      <c r="HV77" s="168"/>
      <c r="HW77" s="168"/>
      <c r="HX77" s="168"/>
      <c r="HY77" s="168"/>
      <c r="HZ77" s="168"/>
      <c r="IA77" s="168"/>
      <c r="IB77" s="168"/>
      <c r="IC77" s="168"/>
      <c r="ID77" s="168"/>
      <c r="IE77" s="168"/>
      <c r="IF77" s="168"/>
      <c r="IG77" s="168"/>
      <c r="IH77" s="168"/>
      <c r="II77" s="168"/>
      <c r="IJ77" s="168"/>
      <c r="IK77" s="168"/>
      <c r="IL77" s="168"/>
      <c r="IM77" s="168"/>
      <c r="IN77" s="168"/>
      <c r="IO77" s="168"/>
    </row>
    <row r="78" spans="1:249" s="151" customFormat="1" ht="12.75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56"/>
      <c r="M78" s="95"/>
      <c r="N78" s="365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  <c r="GY78" s="168"/>
      <c r="GZ78" s="168"/>
      <c r="HA78" s="168"/>
      <c r="HB78" s="168"/>
      <c r="HC78" s="168"/>
      <c r="HD78" s="168"/>
      <c r="HE78" s="168"/>
      <c r="HF78" s="168"/>
      <c r="HG78" s="168"/>
      <c r="HH78" s="168"/>
      <c r="HI78" s="168"/>
      <c r="HJ78" s="168"/>
      <c r="HK78" s="168"/>
      <c r="HL78" s="168"/>
      <c r="HM78" s="168"/>
      <c r="HN78" s="168"/>
      <c r="HO78" s="168"/>
      <c r="HP78" s="168"/>
      <c r="HQ78" s="168"/>
      <c r="HR78" s="168"/>
      <c r="HS78" s="168"/>
      <c r="HT78" s="168"/>
      <c r="HU78" s="168"/>
      <c r="HV78" s="168"/>
      <c r="HW78" s="168"/>
      <c r="HX78" s="168"/>
      <c r="HY78" s="168"/>
      <c r="HZ78" s="168"/>
      <c r="IA78" s="168"/>
      <c r="IB78" s="168"/>
      <c r="IC78" s="168"/>
      <c r="ID78" s="168"/>
      <c r="IE78" s="168"/>
      <c r="IF78" s="168"/>
      <c r="IG78" s="168"/>
      <c r="IH78" s="168"/>
      <c r="II78" s="168"/>
      <c r="IJ78" s="168"/>
      <c r="IK78" s="168"/>
      <c r="IL78" s="168"/>
      <c r="IM78" s="168"/>
      <c r="IN78" s="168"/>
      <c r="IO78" s="168"/>
    </row>
  </sheetData>
  <mergeCells count="32">
    <mergeCell ref="K2:N2"/>
    <mergeCell ref="A4:N4"/>
    <mergeCell ref="A5:A6"/>
    <mergeCell ref="B5:B6"/>
    <mergeCell ref="C5:C6"/>
    <mergeCell ref="F5:J5"/>
    <mergeCell ref="K5:K6"/>
    <mergeCell ref="L5:L6"/>
    <mergeCell ref="M5:M6"/>
    <mergeCell ref="N5:N6"/>
    <mergeCell ref="D6:E6"/>
    <mergeCell ref="GL8:GZ8"/>
    <mergeCell ref="HA8:HO8"/>
    <mergeCell ref="HP8:ID8"/>
    <mergeCell ref="IE8:IS8"/>
    <mergeCell ref="A9:M9"/>
    <mergeCell ref="A8:M8"/>
    <mergeCell ref="N8:AB8"/>
    <mergeCell ref="AC8:AQ8"/>
    <mergeCell ref="AR8:BF8"/>
    <mergeCell ref="FW8:GK8"/>
    <mergeCell ref="A10:M10"/>
    <mergeCell ref="A73:M73"/>
    <mergeCell ref="A75:M75"/>
    <mergeCell ref="FH8:FV8"/>
    <mergeCell ref="BV8:CJ8"/>
    <mergeCell ref="CK8:CY8"/>
    <mergeCell ref="CZ8:DN8"/>
    <mergeCell ref="DO8:EC8"/>
    <mergeCell ref="ED8:ER8"/>
    <mergeCell ref="ES8:FG8"/>
    <mergeCell ref="BG8:BU8"/>
  </mergeCells>
  <printOptions horizontalCentered="1"/>
  <pageMargins left="0.39370078740157483" right="0.23622047244094491" top="1.0629921259842521" bottom="0.35433070866141736" header="0.9055118110236221" footer="0.19685039370078741"/>
  <pageSetup paperSize="9" scale="87" orientation="landscape" r:id="rId1"/>
  <headerFooter differentFirst="1" alignWithMargins="0">
    <oddHeader>&amp;C&amp;9&amp;P</oddHeader>
    <oddFooter>&amp;R&amp;9ЦШВСМ ФСТ "Україна"</oddFooter>
  </headerFooter>
  <rowBreaks count="1" manualBreakCount="1">
    <brk id="22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T170"/>
  <sheetViews>
    <sheetView view="pageBreakPreview" topLeftCell="A58" zoomScale="120" zoomScaleNormal="100" zoomScaleSheetLayoutView="120" workbookViewId="0">
      <selection activeCell="A74" sqref="A74"/>
    </sheetView>
  </sheetViews>
  <sheetFormatPr defaultColWidth="9.140625" defaultRowHeight="12.75"/>
  <cols>
    <col min="1" max="1" width="38.5703125" style="93" customWidth="1"/>
    <col min="2" max="2" width="8.85546875" style="93" customWidth="1"/>
    <col min="3" max="3" width="5" style="93" customWidth="1"/>
    <col min="4" max="4" width="14.7109375" style="93" customWidth="1"/>
    <col min="5" max="5" width="18.85546875" style="93" customWidth="1"/>
    <col min="6" max="6" width="6" style="93" customWidth="1"/>
    <col min="7" max="7" width="5.85546875" style="93" customWidth="1"/>
    <col min="8" max="10" width="6.7109375" style="93" customWidth="1"/>
    <col min="11" max="11" width="5" style="93" customWidth="1"/>
    <col min="12" max="12" width="8.42578125" style="93" customWidth="1"/>
    <col min="13" max="13" width="7.5703125" style="93" customWidth="1"/>
    <col min="14" max="14" width="8.42578125" style="94" customWidth="1"/>
    <col min="15" max="15" width="0.28515625" style="93" customWidth="1"/>
    <col min="16" max="16384" width="9.140625" style="93"/>
  </cols>
  <sheetData>
    <row r="1" spans="1:20" s="168" customFormat="1" ht="18" customHeight="1">
      <c r="K1" s="150" t="s">
        <v>63</v>
      </c>
      <c r="M1" s="150"/>
      <c r="N1" s="150"/>
    </row>
    <row r="2" spans="1:20" s="168" customFormat="1" ht="51.75" customHeight="1">
      <c r="B2" s="56"/>
      <c r="C2" s="56"/>
      <c r="E2" s="395"/>
      <c r="F2" s="56"/>
      <c r="G2" s="56"/>
      <c r="H2" s="56"/>
      <c r="I2" s="56"/>
      <c r="J2" s="56"/>
      <c r="K2" s="568" t="s">
        <v>352</v>
      </c>
      <c r="L2" s="568"/>
      <c r="M2" s="568"/>
      <c r="N2" s="568"/>
      <c r="O2" s="172"/>
      <c r="Q2" s="151"/>
    </row>
    <row r="3" spans="1:20" s="168" customFormat="1" ht="15.75" customHeight="1">
      <c r="B3" s="56"/>
      <c r="C3" s="56"/>
      <c r="E3" s="395"/>
      <c r="F3" s="56"/>
      <c r="G3" s="56"/>
      <c r="H3" s="56"/>
      <c r="I3" s="56"/>
      <c r="J3" s="56"/>
      <c r="K3" s="56"/>
      <c r="L3" s="169"/>
      <c r="M3" s="173"/>
      <c r="N3" s="169"/>
    </row>
    <row r="4" spans="1:20" s="174" customFormat="1" ht="29.25" customHeight="1" thickBot="1">
      <c r="A4" s="587" t="s">
        <v>353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</row>
    <row r="5" spans="1:20" s="78" customFormat="1" ht="24" customHeight="1" thickBot="1">
      <c r="A5" s="616" t="s">
        <v>0</v>
      </c>
      <c r="B5" s="618" t="s">
        <v>64</v>
      </c>
      <c r="C5" s="616" t="s">
        <v>65</v>
      </c>
      <c r="D5" s="396" t="s">
        <v>227</v>
      </c>
      <c r="E5" s="397" t="s">
        <v>3</v>
      </c>
      <c r="F5" s="573" t="s">
        <v>67</v>
      </c>
      <c r="G5" s="574"/>
      <c r="H5" s="574"/>
      <c r="I5" s="574"/>
      <c r="J5" s="575"/>
      <c r="K5" s="620" t="s">
        <v>4</v>
      </c>
      <c r="L5" s="618" t="s">
        <v>5</v>
      </c>
      <c r="M5" s="618" t="s">
        <v>6</v>
      </c>
      <c r="N5" s="618" t="s">
        <v>8</v>
      </c>
    </row>
    <row r="6" spans="1:20" s="78" customFormat="1" ht="24" customHeight="1" thickBot="1">
      <c r="A6" s="617"/>
      <c r="B6" s="619"/>
      <c r="C6" s="617"/>
      <c r="D6" s="573" t="s">
        <v>68</v>
      </c>
      <c r="E6" s="575"/>
      <c r="F6" s="58" t="s">
        <v>10</v>
      </c>
      <c r="G6" s="58" t="s">
        <v>11</v>
      </c>
      <c r="H6" s="393" t="s">
        <v>69</v>
      </c>
      <c r="I6" s="58" t="s">
        <v>12</v>
      </c>
      <c r="J6" s="58" t="s">
        <v>13</v>
      </c>
      <c r="K6" s="621"/>
      <c r="L6" s="619"/>
      <c r="M6" s="619"/>
      <c r="N6" s="619"/>
    </row>
    <row r="7" spans="1:20" s="78" customFormat="1" ht="9" customHeight="1" thickBo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20" s="80" customFormat="1" ht="24" customHeight="1">
      <c r="A8" s="650" t="s">
        <v>70</v>
      </c>
      <c r="B8" s="650"/>
      <c r="C8" s="650"/>
      <c r="D8" s="650"/>
      <c r="E8" s="650"/>
      <c r="F8" s="650"/>
      <c r="G8" s="650"/>
      <c r="H8" s="650"/>
      <c r="I8" s="650"/>
      <c r="J8" s="650"/>
      <c r="K8" s="650"/>
      <c r="L8" s="650"/>
      <c r="M8" s="650"/>
      <c r="N8" s="650"/>
      <c r="O8" s="651"/>
    </row>
    <row r="9" spans="1:20" s="81" customFormat="1" ht="17.25" customHeight="1">
      <c r="A9" s="650" t="s">
        <v>149</v>
      </c>
      <c r="B9" s="650"/>
      <c r="C9" s="650"/>
      <c r="D9" s="650"/>
      <c r="E9" s="650"/>
      <c r="F9" s="650"/>
      <c r="G9" s="650"/>
      <c r="H9" s="650"/>
      <c r="I9" s="650"/>
      <c r="J9" s="650"/>
      <c r="K9" s="650"/>
      <c r="L9" s="650"/>
      <c r="M9" s="650"/>
      <c r="N9" s="650"/>
      <c r="O9" s="650"/>
    </row>
    <row r="10" spans="1:20" s="82" customFormat="1" ht="28.15" customHeight="1">
      <c r="A10" s="652" t="s">
        <v>110</v>
      </c>
      <c r="B10" s="652"/>
      <c r="C10" s="652"/>
      <c r="D10" s="652"/>
      <c r="E10" s="652"/>
      <c r="F10" s="652"/>
      <c r="G10" s="652"/>
      <c r="H10" s="652"/>
      <c r="I10" s="652"/>
      <c r="J10" s="652"/>
      <c r="K10" s="652"/>
      <c r="L10" s="652"/>
      <c r="M10" s="652"/>
      <c r="N10" s="652"/>
      <c r="O10" s="652"/>
    </row>
    <row r="11" spans="1:20" s="223" customFormat="1" ht="31.9" customHeight="1">
      <c r="A11" s="653" t="s">
        <v>209</v>
      </c>
      <c r="B11" s="653"/>
      <c r="C11" s="653"/>
      <c r="D11" s="653"/>
      <c r="E11" s="653"/>
      <c r="F11" s="653"/>
      <c r="G11" s="653"/>
      <c r="H11" s="653"/>
      <c r="I11" s="653"/>
      <c r="J11" s="653"/>
      <c r="K11" s="653"/>
      <c r="L11" s="653"/>
      <c r="M11" s="653"/>
      <c r="N11" s="653"/>
    </row>
    <row r="12" spans="1:20" s="225" customFormat="1" ht="20.25" customHeight="1">
      <c r="A12" s="647" t="s">
        <v>210</v>
      </c>
      <c r="B12" s="647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224"/>
      <c r="T12" s="226"/>
    </row>
    <row r="13" spans="1:20" s="227" customFormat="1" ht="20.25" customHeight="1">
      <c r="A13" s="636" t="s">
        <v>146</v>
      </c>
      <c r="B13" s="636"/>
      <c r="C13" s="63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T13" s="228"/>
    </row>
    <row r="14" spans="1:20" s="85" customFormat="1" ht="28.9" customHeight="1">
      <c r="A14" s="273" t="s">
        <v>477</v>
      </c>
      <c r="B14" s="83" t="s">
        <v>89</v>
      </c>
      <c r="C14" s="84">
        <v>5</v>
      </c>
      <c r="D14" s="83" t="s">
        <v>46</v>
      </c>
      <c r="E14" s="83" t="s">
        <v>211</v>
      </c>
      <c r="F14" s="84">
        <v>80</v>
      </c>
      <c r="G14" s="84">
        <v>10</v>
      </c>
      <c r="H14" s="84">
        <v>19</v>
      </c>
      <c r="I14" s="84">
        <v>1</v>
      </c>
      <c r="J14" s="83">
        <f>F14+G14+H14+I14</f>
        <v>110</v>
      </c>
      <c r="K14" s="83" t="s">
        <v>97</v>
      </c>
      <c r="L14" s="83">
        <v>3401280</v>
      </c>
      <c r="M14" s="83">
        <f>J14*C14</f>
        <v>550</v>
      </c>
      <c r="N14" s="449"/>
    </row>
    <row r="15" spans="1:20" s="85" customFormat="1" ht="28.9" customHeight="1">
      <c r="A15" s="273" t="s">
        <v>478</v>
      </c>
      <c r="B15" s="83" t="s">
        <v>89</v>
      </c>
      <c r="C15" s="84">
        <v>5</v>
      </c>
      <c r="D15" s="83" t="s">
        <v>46</v>
      </c>
      <c r="E15" s="83" t="s">
        <v>212</v>
      </c>
      <c r="F15" s="84">
        <v>80</v>
      </c>
      <c r="G15" s="84">
        <v>10</v>
      </c>
      <c r="H15" s="84">
        <v>19</v>
      </c>
      <c r="I15" s="84">
        <v>1</v>
      </c>
      <c r="J15" s="83">
        <v>110</v>
      </c>
      <c r="K15" s="83" t="s">
        <v>97</v>
      </c>
      <c r="L15" s="83">
        <v>3401280</v>
      </c>
      <c r="M15" s="83">
        <f>J15*C15</f>
        <v>550</v>
      </c>
      <c r="N15" s="449"/>
      <c r="T15" s="85" t="s">
        <v>99</v>
      </c>
    </row>
    <row r="16" spans="1:20" s="85" customFormat="1" ht="28.9" customHeight="1">
      <c r="A16" s="273" t="s">
        <v>479</v>
      </c>
      <c r="B16" s="83" t="s">
        <v>49</v>
      </c>
      <c r="C16" s="84">
        <v>5</v>
      </c>
      <c r="D16" s="83" t="s">
        <v>46</v>
      </c>
      <c r="E16" s="83" t="s">
        <v>212</v>
      </c>
      <c r="F16" s="84">
        <v>90</v>
      </c>
      <c r="G16" s="84">
        <v>10</v>
      </c>
      <c r="H16" s="84">
        <v>19</v>
      </c>
      <c r="I16" s="84">
        <v>1</v>
      </c>
      <c r="J16" s="83">
        <v>120</v>
      </c>
      <c r="K16" s="83" t="s">
        <v>97</v>
      </c>
      <c r="L16" s="83">
        <v>3401280</v>
      </c>
      <c r="M16" s="83">
        <f>J16*C16</f>
        <v>600</v>
      </c>
      <c r="N16" s="449"/>
    </row>
    <row r="17" spans="1:14" s="85" customFormat="1" ht="28.9" customHeight="1">
      <c r="A17" s="273" t="s">
        <v>480</v>
      </c>
      <c r="B17" s="83" t="s">
        <v>49</v>
      </c>
      <c r="C17" s="84">
        <v>5</v>
      </c>
      <c r="D17" s="83" t="s">
        <v>46</v>
      </c>
      <c r="E17" s="83" t="s">
        <v>212</v>
      </c>
      <c r="F17" s="84">
        <v>90</v>
      </c>
      <c r="G17" s="84">
        <v>10</v>
      </c>
      <c r="H17" s="84">
        <v>19</v>
      </c>
      <c r="I17" s="84">
        <v>1</v>
      </c>
      <c r="J17" s="83">
        <v>120</v>
      </c>
      <c r="K17" s="83" t="s">
        <v>97</v>
      </c>
      <c r="L17" s="83">
        <v>3401280</v>
      </c>
      <c r="M17" s="83">
        <v>600</v>
      </c>
      <c r="N17" s="449"/>
    </row>
    <row r="18" spans="1:14" s="218" customFormat="1" ht="16.5" customHeight="1">
      <c r="A18" s="401" t="s">
        <v>152</v>
      </c>
      <c r="B18" s="219"/>
      <c r="C18" s="220"/>
      <c r="D18" s="219"/>
      <c r="E18" s="219"/>
      <c r="F18" s="220"/>
      <c r="G18" s="220"/>
      <c r="H18" s="220"/>
      <c r="I18" s="220"/>
      <c r="J18" s="219"/>
      <c r="K18" s="219"/>
      <c r="L18" s="219"/>
      <c r="M18" s="219"/>
      <c r="N18" s="450"/>
    </row>
    <row r="19" spans="1:14" s="217" customFormat="1" ht="19.5" customHeight="1">
      <c r="A19" s="637" t="s">
        <v>147</v>
      </c>
      <c r="B19" s="638"/>
      <c r="C19" s="638"/>
      <c r="D19" s="638"/>
      <c r="E19" s="638"/>
      <c r="F19" s="638"/>
      <c r="G19" s="638"/>
      <c r="H19" s="638"/>
      <c r="I19" s="638"/>
      <c r="J19" s="638"/>
      <c r="K19" s="638"/>
      <c r="L19" s="638"/>
      <c r="M19" s="638"/>
      <c r="N19" s="638"/>
    </row>
    <row r="20" spans="1:14" s="85" customFormat="1" ht="28.9" customHeight="1">
      <c r="A20" s="273" t="s">
        <v>213</v>
      </c>
      <c r="B20" s="83" t="s">
        <v>145</v>
      </c>
      <c r="C20" s="84">
        <v>3</v>
      </c>
      <c r="D20" s="83" t="s">
        <v>120</v>
      </c>
      <c r="E20" s="83" t="s">
        <v>214</v>
      </c>
      <c r="F20" s="84">
        <v>68</v>
      </c>
      <c r="G20" s="84">
        <v>5</v>
      </c>
      <c r="H20" s="84">
        <v>13</v>
      </c>
      <c r="I20" s="84">
        <v>1</v>
      </c>
      <c r="J20" s="83">
        <v>87</v>
      </c>
      <c r="K20" s="83" t="s">
        <v>97</v>
      </c>
      <c r="L20" s="83">
        <v>3401280</v>
      </c>
      <c r="M20" s="83">
        <v>261</v>
      </c>
      <c r="N20" s="449"/>
    </row>
    <row r="21" spans="1:14" s="218" customFormat="1" ht="16.5" customHeight="1">
      <c r="A21" s="401" t="s">
        <v>153</v>
      </c>
      <c r="B21" s="219"/>
      <c r="C21" s="220"/>
      <c r="D21" s="219"/>
      <c r="E21" s="219"/>
      <c r="F21" s="220"/>
      <c r="G21" s="220"/>
      <c r="H21" s="220"/>
      <c r="I21" s="220"/>
      <c r="J21" s="219"/>
      <c r="K21" s="219"/>
      <c r="L21" s="219"/>
      <c r="M21" s="219"/>
      <c r="N21" s="450"/>
    </row>
    <row r="22" spans="1:14" s="217" customFormat="1" ht="21" customHeight="1">
      <c r="A22" s="639" t="s">
        <v>215</v>
      </c>
      <c r="B22" s="640"/>
      <c r="C22" s="640"/>
      <c r="D22" s="640"/>
      <c r="E22" s="640"/>
      <c r="F22" s="640"/>
      <c r="G22" s="640"/>
      <c r="H22" s="640"/>
      <c r="I22" s="640"/>
      <c r="J22" s="640"/>
      <c r="K22" s="640"/>
      <c r="L22" s="640"/>
      <c r="M22" s="640"/>
      <c r="N22" s="640"/>
    </row>
    <row r="23" spans="1:14" s="85" customFormat="1" ht="28.9" customHeight="1">
      <c r="A23" s="273" t="s">
        <v>481</v>
      </c>
      <c r="B23" s="83" t="s">
        <v>216</v>
      </c>
      <c r="C23" s="84">
        <v>3</v>
      </c>
      <c r="D23" s="83" t="s">
        <v>120</v>
      </c>
      <c r="E23" s="83" t="s">
        <v>217</v>
      </c>
      <c r="F23" s="84">
        <v>90</v>
      </c>
      <c r="G23" s="84">
        <v>10</v>
      </c>
      <c r="H23" s="84">
        <v>10</v>
      </c>
      <c r="I23" s="84">
        <v>1</v>
      </c>
      <c r="J23" s="83">
        <v>111</v>
      </c>
      <c r="K23" s="83" t="s">
        <v>97</v>
      </c>
      <c r="L23" s="83">
        <v>3401280</v>
      </c>
      <c r="M23" s="83">
        <v>333</v>
      </c>
      <c r="N23" s="449"/>
    </row>
    <row r="24" spans="1:14" s="218" customFormat="1" ht="16.5" customHeight="1">
      <c r="A24" s="401" t="s">
        <v>218</v>
      </c>
      <c r="B24" s="219"/>
      <c r="C24" s="220"/>
      <c r="D24" s="219"/>
      <c r="E24" s="219"/>
      <c r="F24" s="220"/>
      <c r="G24" s="220"/>
      <c r="H24" s="220"/>
      <c r="I24" s="220"/>
      <c r="J24" s="219"/>
      <c r="K24" s="219"/>
      <c r="L24" s="219"/>
      <c r="M24" s="219"/>
      <c r="N24" s="450"/>
    </row>
    <row r="25" spans="1:14" s="218" customFormat="1" ht="20.25" customHeight="1">
      <c r="A25" s="641" t="s">
        <v>155</v>
      </c>
      <c r="B25" s="642"/>
      <c r="C25" s="642"/>
      <c r="D25" s="642"/>
      <c r="E25" s="642"/>
      <c r="F25" s="642"/>
      <c r="G25" s="642"/>
      <c r="H25" s="642"/>
      <c r="I25" s="642"/>
      <c r="J25" s="642"/>
      <c r="K25" s="642"/>
      <c r="L25" s="642"/>
      <c r="M25" s="642"/>
      <c r="N25" s="642"/>
    </row>
    <row r="26" spans="1:14" s="85" customFormat="1" ht="28.9" customHeight="1">
      <c r="A26" s="273" t="s">
        <v>219</v>
      </c>
      <c r="B26" s="83" t="s">
        <v>482</v>
      </c>
      <c r="C26" s="84">
        <v>3</v>
      </c>
      <c r="D26" s="83" t="s">
        <v>121</v>
      </c>
      <c r="E26" s="83" t="s">
        <v>220</v>
      </c>
      <c r="F26" s="84">
        <v>70</v>
      </c>
      <c r="G26" s="84">
        <v>5</v>
      </c>
      <c r="H26" s="84">
        <v>14</v>
      </c>
      <c r="I26" s="84">
        <v>1</v>
      </c>
      <c r="J26" s="83">
        <v>90</v>
      </c>
      <c r="K26" s="83" t="s">
        <v>97</v>
      </c>
      <c r="L26" s="83">
        <v>3401280</v>
      </c>
      <c r="M26" s="83">
        <v>270</v>
      </c>
      <c r="N26" s="449"/>
    </row>
    <row r="27" spans="1:14" s="218" customFormat="1" ht="16.5" customHeight="1">
      <c r="A27" s="401" t="s">
        <v>221</v>
      </c>
      <c r="B27" s="219"/>
      <c r="C27" s="220"/>
      <c r="D27" s="219"/>
      <c r="E27" s="219"/>
      <c r="F27" s="220"/>
      <c r="G27" s="220"/>
      <c r="H27" s="220"/>
      <c r="I27" s="220"/>
      <c r="J27" s="219"/>
      <c r="K27" s="219"/>
      <c r="L27" s="219"/>
      <c r="M27" s="219"/>
      <c r="N27" s="450"/>
    </row>
    <row r="28" spans="1:14" s="216" customFormat="1" ht="23.25" customHeight="1">
      <c r="A28" s="643" t="s">
        <v>148</v>
      </c>
      <c r="B28" s="644"/>
      <c r="C28" s="644"/>
      <c r="D28" s="644"/>
      <c r="E28" s="644"/>
      <c r="F28" s="644"/>
      <c r="G28" s="644"/>
      <c r="H28" s="644"/>
      <c r="I28" s="644"/>
      <c r="J28" s="644"/>
      <c r="K28" s="644"/>
      <c r="L28" s="644"/>
      <c r="M28" s="644"/>
      <c r="N28" s="644"/>
    </row>
    <row r="29" spans="1:14" s="217" customFormat="1" ht="6.75" hidden="1" customHeight="1">
      <c r="A29" s="64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</row>
    <row r="30" spans="1:14" s="85" customFormat="1" ht="28.9" customHeight="1">
      <c r="A30" s="273" t="s">
        <v>222</v>
      </c>
      <c r="B30" s="83" t="s">
        <v>47</v>
      </c>
      <c r="C30" s="84">
        <v>4</v>
      </c>
      <c r="D30" s="83" t="s">
        <v>111</v>
      </c>
      <c r="E30" s="83" t="s">
        <v>214</v>
      </c>
      <c r="F30" s="84">
        <v>90</v>
      </c>
      <c r="G30" s="84">
        <v>7</v>
      </c>
      <c r="H30" s="84">
        <v>18</v>
      </c>
      <c r="I30" s="84">
        <v>2</v>
      </c>
      <c r="J30" s="83">
        <v>117</v>
      </c>
      <c r="K30" s="83" t="s">
        <v>97</v>
      </c>
      <c r="L30" s="83">
        <v>3401280</v>
      </c>
      <c r="M30" s="83">
        <v>588</v>
      </c>
      <c r="N30" s="449"/>
    </row>
    <row r="31" spans="1:14" s="85" customFormat="1" ht="37.5" customHeight="1">
      <c r="A31" s="273" t="s">
        <v>483</v>
      </c>
      <c r="B31" s="83" t="s">
        <v>216</v>
      </c>
      <c r="C31" s="84">
        <v>4</v>
      </c>
      <c r="D31" s="83" t="s">
        <v>223</v>
      </c>
      <c r="E31" s="83" t="s">
        <v>214</v>
      </c>
      <c r="F31" s="84">
        <v>90</v>
      </c>
      <c r="G31" s="84">
        <v>7</v>
      </c>
      <c r="H31" s="84">
        <v>18</v>
      </c>
      <c r="I31" s="84">
        <v>2</v>
      </c>
      <c r="J31" s="83">
        <v>117</v>
      </c>
      <c r="K31" s="83" t="s">
        <v>97</v>
      </c>
      <c r="L31" s="83">
        <v>3401280</v>
      </c>
      <c r="M31" s="83">
        <v>468</v>
      </c>
      <c r="N31" s="449"/>
    </row>
    <row r="32" spans="1:14" s="218" customFormat="1" ht="17.25" customHeight="1">
      <c r="A32" s="401" t="s">
        <v>154</v>
      </c>
      <c r="B32" s="219"/>
      <c r="C32" s="220"/>
      <c r="D32" s="219"/>
      <c r="E32" s="219"/>
      <c r="F32" s="220"/>
      <c r="G32" s="220"/>
      <c r="H32" s="220"/>
      <c r="I32" s="220"/>
      <c r="J32" s="219"/>
      <c r="K32" s="219"/>
      <c r="L32" s="219"/>
      <c r="M32" s="219"/>
      <c r="N32" s="450"/>
    </row>
    <row r="33" spans="1:14" s="218" customFormat="1" ht="26.25" customHeight="1">
      <c r="A33" s="626" t="s">
        <v>484</v>
      </c>
      <c r="B33" s="627"/>
      <c r="C33" s="627"/>
      <c r="D33" s="627"/>
      <c r="E33" s="628"/>
      <c r="F33" s="628"/>
      <c r="G33" s="628"/>
      <c r="H33" s="628"/>
      <c r="I33" s="628"/>
      <c r="J33" s="628"/>
      <c r="K33" s="628"/>
      <c r="L33" s="628"/>
      <c r="M33" s="628"/>
      <c r="N33" s="629"/>
    </row>
    <row r="34" spans="1:14" s="225" customFormat="1" ht="33.75" customHeight="1">
      <c r="A34" s="647" t="s">
        <v>177</v>
      </c>
      <c r="B34" s="647"/>
      <c r="C34" s="647"/>
      <c r="D34" s="647"/>
      <c r="E34" s="647"/>
      <c r="F34" s="647"/>
      <c r="G34" s="647"/>
      <c r="H34" s="647"/>
      <c r="I34" s="647"/>
      <c r="J34" s="647"/>
      <c r="K34" s="647"/>
      <c r="L34" s="647"/>
      <c r="M34" s="647"/>
      <c r="N34" s="647"/>
    </row>
    <row r="35" spans="1:14" s="225" customFormat="1" ht="26.25" customHeight="1">
      <c r="A35" s="648" t="s">
        <v>224</v>
      </c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</row>
    <row r="36" spans="1:14" s="451" customFormat="1" ht="31.5" customHeight="1">
      <c r="A36" s="273" t="s">
        <v>485</v>
      </c>
      <c r="B36" s="83" t="s">
        <v>486</v>
      </c>
      <c r="C36" s="84">
        <v>3</v>
      </c>
      <c r="D36" s="83" t="s">
        <v>169</v>
      </c>
      <c r="E36" s="83" t="s">
        <v>112</v>
      </c>
      <c r="F36" s="84">
        <v>150</v>
      </c>
      <c r="G36" s="84">
        <v>25</v>
      </c>
      <c r="H36" s="84">
        <v>20</v>
      </c>
      <c r="I36" s="84">
        <v>1</v>
      </c>
      <c r="J36" s="83">
        <v>196</v>
      </c>
      <c r="K36" s="83" t="s">
        <v>278</v>
      </c>
      <c r="L36" s="83">
        <v>3401280</v>
      </c>
      <c r="M36" s="83">
        <v>588</v>
      </c>
      <c r="N36" s="449"/>
    </row>
    <row r="37" spans="1:14" s="85" customFormat="1" ht="31.5" customHeight="1">
      <c r="A37" s="273" t="s">
        <v>487</v>
      </c>
      <c r="B37" s="83" t="s">
        <v>488</v>
      </c>
      <c r="C37" s="84">
        <v>3</v>
      </c>
      <c r="D37" s="83" t="s">
        <v>169</v>
      </c>
      <c r="E37" s="83" t="s">
        <v>112</v>
      </c>
      <c r="F37" s="84">
        <v>250</v>
      </c>
      <c r="G37" s="84">
        <v>25</v>
      </c>
      <c r="H37" s="84">
        <v>38</v>
      </c>
      <c r="I37" s="84">
        <v>1</v>
      </c>
      <c r="J37" s="83">
        <v>314</v>
      </c>
      <c r="K37" s="83" t="s">
        <v>278</v>
      </c>
      <c r="L37" s="83">
        <v>3401280</v>
      </c>
      <c r="M37" s="83">
        <v>942</v>
      </c>
      <c r="N37" s="449"/>
    </row>
    <row r="38" spans="1:14" s="85" customFormat="1" ht="38.25" customHeight="1">
      <c r="A38" s="273" t="s">
        <v>489</v>
      </c>
      <c r="B38" s="83" t="s">
        <v>490</v>
      </c>
      <c r="C38" s="84">
        <v>3</v>
      </c>
      <c r="D38" s="83" t="s">
        <v>169</v>
      </c>
      <c r="E38" s="83" t="s">
        <v>112</v>
      </c>
      <c r="F38" s="84">
        <v>150</v>
      </c>
      <c r="G38" s="84">
        <v>25</v>
      </c>
      <c r="H38" s="84">
        <v>20</v>
      </c>
      <c r="I38" s="84">
        <v>1</v>
      </c>
      <c r="J38" s="83">
        <v>196</v>
      </c>
      <c r="K38" s="83" t="s">
        <v>278</v>
      </c>
      <c r="L38" s="83">
        <v>3401280</v>
      </c>
      <c r="M38" s="83">
        <v>588</v>
      </c>
      <c r="N38" s="449"/>
    </row>
    <row r="39" spans="1:14" s="218" customFormat="1" ht="15">
      <c r="A39" s="401" t="s">
        <v>225</v>
      </c>
      <c r="B39" s="219"/>
      <c r="C39" s="220"/>
      <c r="D39" s="628"/>
      <c r="E39" s="628"/>
      <c r="F39" s="628"/>
      <c r="G39" s="628"/>
      <c r="H39" s="628"/>
      <c r="I39" s="628"/>
      <c r="J39" s="628"/>
      <c r="K39" s="628"/>
      <c r="L39" s="628"/>
      <c r="M39" s="628"/>
      <c r="N39" s="629"/>
    </row>
    <row r="40" spans="1:14" s="218" customFormat="1" ht="15">
      <c r="A40" s="401"/>
      <c r="B40" s="649" t="s">
        <v>491</v>
      </c>
      <c r="C40" s="628"/>
      <c r="D40" s="628"/>
      <c r="E40" s="628"/>
      <c r="F40" s="628"/>
      <c r="G40" s="628"/>
      <c r="H40" s="628"/>
      <c r="I40" s="628"/>
      <c r="J40" s="219"/>
      <c r="K40" s="219"/>
      <c r="L40" s="219"/>
      <c r="M40" s="105"/>
      <c r="N40" s="450"/>
    </row>
    <row r="41" spans="1:14" s="451" customFormat="1" ht="42" customHeight="1">
      <c r="A41" s="273" t="s">
        <v>492</v>
      </c>
      <c r="B41" s="83" t="s">
        <v>493</v>
      </c>
      <c r="C41" s="84">
        <v>2</v>
      </c>
      <c r="D41" s="83" t="s">
        <v>494</v>
      </c>
      <c r="E41" s="83" t="s">
        <v>112</v>
      </c>
      <c r="F41" s="84">
        <v>100</v>
      </c>
      <c r="G41" s="84">
        <v>12</v>
      </c>
      <c r="H41" s="84">
        <v>30</v>
      </c>
      <c r="I41" s="84">
        <v>3</v>
      </c>
      <c r="J41" s="83">
        <v>145</v>
      </c>
      <c r="K41" s="83" t="s">
        <v>278</v>
      </c>
      <c r="L41" s="83">
        <v>3401280</v>
      </c>
      <c r="M41" s="83">
        <v>290</v>
      </c>
      <c r="N41" s="449"/>
    </row>
    <row r="42" spans="1:14" s="451" customFormat="1" ht="42" customHeight="1">
      <c r="A42" s="273" t="s">
        <v>495</v>
      </c>
      <c r="B42" s="83" t="s">
        <v>496</v>
      </c>
      <c r="C42" s="84">
        <v>2</v>
      </c>
      <c r="D42" s="83" t="s">
        <v>22</v>
      </c>
      <c r="E42" s="83" t="s">
        <v>112</v>
      </c>
      <c r="F42" s="84">
        <v>100</v>
      </c>
      <c r="G42" s="84">
        <v>12</v>
      </c>
      <c r="H42" s="84">
        <v>30</v>
      </c>
      <c r="I42" s="84">
        <v>3</v>
      </c>
      <c r="J42" s="83">
        <v>145</v>
      </c>
      <c r="K42" s="83" t="s">
        <v>278</v>
      </c>
      <c r="L42" s="83">
        <v>3401280</v>
      </c>
      <c r="M42" s="83">
        <v>290</v>
      </c>
      <c r="N42" s="449"/>
    </row>
    <row r="43" spans="1:14" s="218" customFormat="1" ht="17.25" customHeight="1">
      <c r="A43" s="401" t="s">
        <v>497</v>
      </c>
      <c r="B43" s="219"/>
      <c r="C43" s="220"/>
      <c r="D43" s="219"/>
      <c r="E43" s="219"/>
      <c r="F43" s="220"/>
      <c r="G43" s="220"/>
      <c r="H43" s="220"/>
      <c r="I43" s="220"/>
      <c r="J43" s="219"/>
      <c r="K43" s="219"/>
      <c r="L43" s="219"/>
      <c r="M43" s="219"/>
      <c r="N43" s="450"/>
    </row>
    <row r="44" spans="1:14" s="218" customFormat="1" ht="15">
      <c r="A44" s="626" t="s">
        <v>280</v>
      </c>
      <c r="B44" s="627"/>
      <c r="C44" s="627"/>
      <c r="D44" s="627"/>
      <c r="E44" s="627"/>
      <c r="F44" s="627"/>
      <c r="G44" s="627"/>
      <c r="H44" s="627"/>
      <c r="I44" s="627"/>
      <c r="J44" s="627"/>
      <c r="K44" s="627"/>
      <c r="L44" s="627"/>
      <c r="M44" s="219"/>
      <c r="N44" s="450"/>
    </row>
    <row r="45" spans="1:14" s="85" customFormat="1" ht="28.9" customHeight="1">
      <c r="A45" s="273" t="s">
        <v>281</v>
      </c>
      <c r="B45" s="83" t="s">
        <v>93</v>
      </c>
      <c r="C45" s="84">
        <v>3</v>
      </c>
      <c r="D45" s="83" t="s">
        <v>111</v>
      </c>
      <c r="E45" s="83" t="s">
        <v>112</v>
      </c>
      <c r="F45" s="84">
        <v>105</v>
      </c>
      <c r="G45" s="84">
        <v>9</v>
      </c>
      <c r="H45" s="84">
        <v>24</v>
      </c>
      <c r="I45" s="84">
        <v>3</v>
      </c>
      <c r="J45" s="83">
        <v>141</v>
      </c>
      <c r="K45" s="83" t="s">
        <v>97</v>
      </c>
      <c r="L45" s="83">
        <v>3401280</v>
      </c>
      <c r="M45" s="83">
        <v>423</v>
      </c>
      <c r="N45" s="449"/>
    </row>
    <row r="46" spans="1:14" s="218" customFormat="1" ht="15">
      <c r="A46" s="274" t="s">
        <v>282</v>
      </c>
      <c r="B46" s="219"/>
      <c r="C46" s="220"/>
      <c r="D46" s="628"/>
      <c r="E46" s="628"/>
      <c r="F46" s="628"/>
      <c r="G46" s="628"/>
      <c r="H46" s="628"/>
      <c r="I46" s="628"/>
      <c r="J46" s="628"/>
      <c r="K46" s="628"/>
      <c r="L46" s="628"/>
      <c r="M46" s="628"/>
      <c r="N46" s="629"/>
    </row>
    <row r="47" spans="1:14" s="218" customFormat="1" ht="30.75" customHeight="1">
      <c r="A47" s="626" t="s">
        <v>498</v>
      </c>
      <c r="B47" s="627"/>
      <c r="C47" s="627"/>
      <c r="D47" s="627"/>
      <c r="E47" s="628"/>
      <c r="F47" s="628"/>
      <c r="G47" s="628"/>
      <c r="H47" s="628"/>
      <c r="I47" s="628"/>
      <c r="J47" s="628"/>
      <c r="K47" s="628"/>
      <c r="L47" s="628"/>
      <c r="M47" s="628"/>
      <c r="N47" s="629"/>
    </row>
    <row r="48" spans="1:14" s="218" customFormat="1" ht="15">
      <c r="A48" s="274" t="s">
        <v>499</v>
      </c>
      <c r="B48" s="219"/>
      <c r="C48" s="220"/>
      <c r="D48" s="219"/>
      <c r="E48" s="628"/>
      <c r="F48" s="628"/>
      <c r="G48" s="628"/>
      <c r="H48" s="628"/>
      <c r="I48" s="628"/>
      <c r="J48" s="628"/>
      <c r="K48" s="628"/>
      <c r="L48" s="628"/>
      <c r="M48" s="628"/>
      <c r="N48" s="629"/>
    </row>
    <row r="49" spans="1:14" s="63" customFormat="1" ht="20.25">
      <c r="A49" s="630" t="s">
        <v>283</v>
      </c>
      <c r="B49" s="631"/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2"/>
    </row>
    <row r="50" spans="1:14" s="85" customFormat="1" ht="42.75" customHeight="1">
      <c r="A50" s="273" t="s">
        <v>500</v>
      </c>
      <c r="B50" s="83" t="s">
        <v>84</v>
      </c>
      <c r="C50" s="84">
        <v>2</v>
      </c>
      <c r="D50" s="83" t="s">
        <v>22</v>
      </c>
      <c r="E50" s="83" t="s">
        <v>286</v>
      </c>
      <c r="F50" s="84">
        <v>200</v>
      </c>
      <c r="G50" s="84">
        <v>12</v>
      </c>
      <c r="H50" s="84">
        <v>20</v>
      </c>
      <c r="I50" s="84">
        <v>4</v>
      </c>
      <c r="J50" s="83">
        <f>I50+H50+G50+F50</f>
        <v>236</v>
      </c>
      <c r="K50" s="83" t="s">
        <v>19</v>
      </c>
      <c r="L50" s="83"/>
      <c r="M50" s="83">
        <v>472</v>
      </c>
      <c r="N50" s="449"/>
    </row>
    <row r="51" spans="1:14" s="85" customFormat="1" ht="44.25" customHeight="1">
      <c r="A51" s="273" t="s">
        <v>501</v>
      </c>
      <c r="B51" s="83" t="s">
        <v>93</v>
      </c>
      <c r="C51" s="84">
        <v>3</v>
      </c>
      <c r="D51" s="83" t="s">
        <v>111</v>
      </c>
      <c r="E51" s="83" t="s">
        <v>287</v>
      </c>
      <c r="F51" s="84">
        <v>120</v>
      </c>
      <c r="G51" s="84">
        <v>13</v>
      </c>
      <c r="H51" s="84">
        <v>31</v>
      </c>
      <c r="I51" s="84">
        <v>5</v>
      </c>
      <c r="J51" s="83">
        <v>169</v>
      </c>
      <c r="K51" s="83" t="s">
        <v>278</v>
      </c>
      <c r="L51" s="83"/>
      <c r="M51" s="83">
        <v>507</v>
      </c>
      <c r="N51" s="449"/>
    </row>
    <row r="52" spans="1:14" s="85" customFormat="1" ht="44.25" customHeight="1">
      <c r="A52" s="273" t="s">
        <v>502</v>
      </c>
      <c r="B52" s="83" t="s">
        <v>93</v>
      </c>
      <c r="C52" s="84">
        <v>3</v>
      </c>
      <c r="D52" s="83" t="s">
        <v>22</v>
      </c>
      <c r="E52" s="83" t="s">
        <v>503</v>
      </c>
      <c r="F52" s="84">
        <v>155</v>
      </c>
      <c r="G52" s="84">
        <v>13</v>
      </c>
      <c r="H52" s="84">
        <v>31</v>
      </c>
      <c r="I52" s="84">
        <v>5</v>
      </c>
      <c r="J52" s="83">
        <v>204</v>
      </c>
      <c r="K52" s="83" t="s">
        <v>19</v>
      </c>
      <c r="L52" s="83"/>
      <c r="M52" s="83">
        <v>612</v>
      </c>
      <c r="N52" s="449"/>
    </row>
    <row r="53" spans="1:14" s="85" customFormat="1" ht="57.75" customHeight="1">
      <c r="A53" s="273" t="s">
        <v>504</v>
      </c>
      <c r="B53" s="83" t="s">
        <v>79</v>
      </c>
      <c r="C53" s="84">
        <v>2</v>
      </c>
      <c r="D53" s="83" t="s">
        <v>22</v>
      </c>
      <c r="E53" s="83" t="s">
        <v>505</v>
      </c>
      <c r="F53" s="84">
        <v>300</v>
      </c>
      <c r="G53" s="84">
        <v>16</v>
      </c>
      <c r="H53" s="84">
        <v>26</v>
      </c>
      <c r="I53" s="84">
        <v>6</v>
      </c>
      <c r="J53" s="83">
        <f t="shared" ref="J53:J63" si="0">I53+H53+G53+F53</f>
        <v>348</v>
      </c>
      <c r="K53" s="83" t="s">
        <v>19</v>
      </c>
      <c r="L53" s="83"/>
      <c r="M53" s="83">
        <v>696</v>
      </c>
      <c r="N53" s="449"/>
    </row>
    <row r="54" spans="1:14" s="85" customFormat="1" ht="75" customHeight="1">
      <c r="A54" s="273" t="s">
        <v>288</v>
      </c>
      <c r="B54" s="83" t="s">
        <v>151</v>
      </c>
      <c r="C54" s="84">
        <v>1</v>
      </c>
      <c r="D54" s="83" t="s">
        <v>289</v>
      </c>
      <c r="E54" s="83" t="s">
        <v>290</v>
      </c>
      <c r="F54" s="84">
        <v>400</v>
      </c>
      <c r="G54" s="84">
        <v>20</v>
      </c>
      <c r="H54" s="84">
        <v>45</v>
      </c>
      <c r="I54" s="84">
        <v>12</v>
      </c>
      <c r="J54" s="83">
        <f t="shared" si="0"/>
        <v>477</v>
      </c>
      <c r="K54" s="83" t="s">
        <v>15</v>
      </c>
      <c r="L54" s="83"/>
      <c r="M54" s="83">
        <v>477</v>
      </c>
      <c r="N54" s="449"/>
    </row>
    <row r="55" spans="1:14" s="85" customFormat="1" ht="59.25" customHeight="1">
      <c r="A55" s="273" t="s">
        <v>506</v>
      </c>
      <c r="B55" s="83" t="s">
        <v>151</v>
      </c>
      <c r="C55" s="84">
        <v>3</v>
      </c>
      <c r="D55" s="83" t="s">
        <v>289</v>
      </c>
      <c r="E55" s="83" t="s">
        <v>507</v>
      </c>
      <c r="F55" s="84">
        <v>300</v>
      </c>
      <c r="G55" s="84">
        <v>16</v>
      </c>
      <c r="H55" s="84">
        <v>26</v>
      </c>
      <c r="I55" s="84">
        <v>8</v>
      </c>
      <c r="J55" s="83">
        <v>350</v>
      </c>
      <c r="K55" s="83" t="s">
        <v>19</v>
      </c>
      <c r="L55" s="83"/>
      <c r="M55" s="83">
        <v>1050</v>
      </c>
      <c r="N55" s="449"/>
    </row>
    <row r="56" spans="1:14" s="85" customFormat="1" ht="52.5" customHeight="1">
      <c r="A56" s="273" t="s">
        <v>508</v>
      </c>
      <c r="B56" s="83" t="s">
        <v>159</v>
      </c>
      <c r="C56" s="84">
        <v>3</v>
      </c>
      <c r="D56" s="83" t="s">
        <v>289</v>
      </c>
      <c r="E56" s="83" t="s">
        <v>509</v>
      </c>
      <c r="F56" s="84">
        <v>300</v>
      </c>
      <c r="G56" s="84">
        <v>16</v>
      </c>
      <c r="H56" s="84">
        <v>26</v>
      </c>
      <c r="I56" s="84">
        <v>8</v>
      </c>
      <c r="J56" s="83">
        <v>350</v>
      </c>
      <c r="K56" s="83" t="s">
        <v>15</v>
      </c>
      <c r="L56" s="83"/>
      <c r="M56" s="83">
        <v>1050</v>
      </c>
      <c r="N56" s="449"/>
    </row>
    <row r="57" spans="1:14" s="85" customFormat="1" ht="54" customHeight="1">
      <c r="A57" s="273" t="s">
        <v>291</v>
      </c>
      <c r="B57" s="83" t="s">
        <v>92</v>
      </c>
      <c r="C57" s="84">
        <v>4</v>
      </c>
      <c r="D57" s="83" t="s">
        <v>292</v>
      </c>
      <c r="E57" s="83" t="s">
        <v>293</v>
      </c>
      <c r="F57" s="84">
        <v>180</v>
      </c>
      <c r="G57" s="84">
        <v>16</v>
      </c>
      <c r="H57" s="84">
        <v>20</v>
      </c>
      <c r="I57" s="84">
        <v>8</v>
      </c>
      <c r="J57" s="83">
        <f t="shared" si="0"/>
        <v>224</v>
      </c>
      <c r="K57" s="83" t="s">
        <v>73</v>
      </c>
      <c r="L57" s="83"/>
      <c r="M57" s="83">
        <v>896</v>
      </c>
      <c r="N57" s="449"/>
    </row>
    <row r="58" spans="1:14" s="85" customFormat="1" ht="24.75" customHeight="1">
      <c r="A58" s="273" t="s">
        <v>510</v>
      </c>
      <c r="B58" s="83" t="s">
        <v>49</v>
      </c>
      <c r="C58" s="84">
        <v>3</v>
      </c>
      <c r="D58" s="83" t="s">
        <v>457</v>
      </c>
      <c r="E58" s="83" t="s">
        <v>284</v>
      </c>
      <c r="F58" s="84">
        <v>100</v>
      </c>
      <c r="G58" s="84">
        <v>10</v>
      </c>
      <c r="H58" s="84">
        <v>23</v>
      </c>
      <c r="I58" s="84">
        <v>2</v>
      </c>
      <c r="J58" s="83">
        <v>135</v>
      </c>
      <c r="K58" s="83" t="s">
        <v>73</v>
      </c>
      <c r="L58" s="83"/>
      <c r="M58" s="83">
        <v>405</v>
      </c>
      <c r="N58" s="449"/>
    </row>
    <row r="59" spans="1:14" s="85" customFormat="1" ht="30.75" customHeight="1">
      <c r="A59" s="273" t="s">
        <v>511</v>
      </c>
      <c r="B59" s="83" t="s">
        <v>49</v>
      </c>
      <c r="C59" s="84">
        <v>3</v>
      </c>
      <c r="D59" s="83" t="s">
        <v>289</v>
      </c>
      <c r="E59" s="83" t="s">
        <v>512</v>
      </c>
      <c r="F59" s="84">
        <v>180</v>
      </c>
      <c r="G59" s="84">
        <v>8</v>
      </c>
      <c r="H59" s="84">
        <v>26</v>
      </c>
      <c r="I59" s="84">
        <v>8</v>
      </c>
      <c r="J59" s="83">
        <f t="shared" ref="J59:J60" si="1">I59+H59+G59+F59</f>
        <v>222</v>
      </c>
      <c r="K59" s="83" t="s">
        <v>15</v>
      </c>
      <c r="L59" s="83"/>
      <c r="M59" s="83">
        <v>666</v>
      </c>
      <c r="N59" s="449"/>
    </row>
    <row r="60" spans="1:14" s="85" customFormat="1" ht="44.25" customHeight="1">
      <c r="A60" s="273" t="s">
        <v>513</v>
      </c>
      <c r="B60" s="83" t="s">
        <v>48</v>
      </c>
      <c r="C60" s="84">
        <v>3</v>
      </c>
      <c r="D60" s="83" t="s">
        <v>289</v>
      </c>
      <c r="E60" s="83" t="s">
        <v>514</v>
      </c>
      <c r="F60" s="84">
        <v>180</v>
      </c>
      <c r="G60" s="84">
        <v>8</v>
      </c>
      <c r="H60" s="84">
        <v>26</v>
      </c>
      <c r="I60" s="84">
        <v>8</v>
      </c>
      <c r="J60" s="83">
        <f t="shared" si="1"/>
        <v>222</v>
      </c>
      <c r="K60" s="83" t="s">
        <v>15</v>
      </c>
      <c r="L60" s="83"/>
      <c r="M60" s="83">
        <v>666</v>
      </c>
      <c r="N60" s="449"/>
    </row>
    <row r="61" spans="1:14" s="85" customFormat="1" ht="44.25" customHeight="1">
      <c r="A61" s="273" t="s">
        <v>515</v>
      </c>
      <c r="B61" s="83" t="s">
        <v>47</v>
      </c>
      <c r="C61" s="84">
        <v>3</v>
      </c>
      <c r="D61" s="83" t="s">
        <v>289</v>
      </c>
      <c r="E61" s="83" t="s">
        <v>294</v>
      </c>
      <c r="F61" s="84">
        <v>300</v>
      </c>
      <c r="G61" s="84">
        <v>16</v>
      </c>
      <c r="H61" s="84">
        <v>26</v>
      </c>
      <c r="I61" s="84">
        <v>8</v>
      </c>
      <c r="J61" s="83">
        <f t="shared" si="0"/>
        <v>350</v>
      </c>
      <c r="K61" s="83" t="s">
        <v>15</v>
      </c>
      <c r="L61" s="83"/>
      <c r="M61" s="83">
        <v>1050</v>
      </c>
      <c r="N61" s="449"/>
    </row>
    <row r="62" spans="1:14" s="85" customFormat="1" ht="30" customHeight="1">
      <c r="A62" s="273" t="s">
        <v>516</v>
      </c>
      <c r="B62" s="83" t="s">
        <v>47</v>
      </c>
      <c r="C62" s="84">
        <v>3</v>
      </c>
      <c r="D62" s="83" t="s">
        <v>289</v>
      </c>
      <c r="E62" s="83" t="s">
        <v>517</v>
      </c>
      <c r="F62" s="84">
        <v>300</v>
      </c>
      <c r="G62" s="84">
        <v>16</v>
      </c>
      <c r="H62" s="84">
        <v>26</v>
      </c>
      <c r="I62" s="84">
        <v>8</v>
      </c>
      <c r="J62" s="83">
        <f t="shared" si="0"/>
        <v>350</v>
      </c>
      <c r="K62" s="83" t="s">
        <v>15</v>
      </c>
      <c r="L62" s="83"/>
      <c r="M62" s="83">
        <v>1050</v>
      </c>
      <c r="N62" s="449"/>
    </row>
    <row r="63" spans="1:14" s="85" customFormat="1" ht="73.900000000000006" customHeight="1">
      <c r="A63" s="273" t="s">
        <v>518</v>
      </c>
      <c r="B63" s="83" t="s">
        <v>76</v>
      </c>
      <c r="C63" s="84">
        <v>2</v>
      </c>
      <c r="D63" s="83" t="s">
        <v>22</v>
      </c>
      <c r="E63" s="83" t="s">
        <v>295</v>
      </c>
      <c r="F63" s="84">
        <v>350</v>
      </c>
      <c r="G63" s="84">
        <v>26</v>
      </c>
      <c r="H63" s="84">
        <v>36</v>
      </c>
      <c r="I63" s="84">
        <v>10</v>
      </c>
      <c r="J63" s="83">
        <f t="shared" si="0"/>
        <v>422</v>
      </c>
      <c r="K63" s="83" t="s">
        <v>15</v>
      </c>
      <c r="L63" s="83"/>
      <c r="M63" s="83">
        <v>844</v>
      </c>
      <c r="N63" s="449"/>
    </row>
    <row r="64" spans="1:14" s="85" customFormat="1" ht="39" customHeight="1">
      <c r="A64" s="273" t="s">
        <v>519</v>
      </c>
      <c r="B64" s="83" t="s">
        <v>85</v>
      </c>
      <c r="C64" s="84">
        <v>3</v>
      </c>
      <c r="D64" s="83" t="s">
        <v>285</v>
      </c>
      <c r="E64" s="83" t="s">
        <v>284</v>
      </c>
      <c r="F64" s="84">
        <v>60</v>
      </c>
      <c r="G64" s="84">
        <v>9</v>
      </c>
      <c r="H64" s="84">
        <v>20</v>
      </c>
      <c r="I64" s="84">
        <v>2</v>
      </c>
      <c r="J64" s="83">
        <v>91</v>
      </c>
      <c r="K64" s="83" t="s">
        <v>19</v>
      </c>
      <c r="L64" s="83"/>
      <c r="M64" s="83">
        <v>273</v>
      </c>
      <c r="N64" s="449"/>
    </row>
    <row r="65" spans="1:15" s="63" customFormat="1" ht="15">
      <c r="A65" s="401" t="s">
        <v>520</v>
      </c>
      <c r="B65" s="219"/>
      <c r="C65" s="219"/>
      <c r="D65" s="219"/>
      <c r="E65" s="628"/>
      <c r="F65" s="628"/>
      <c r="G65" s="628"/>
      <c r="H65" s="628"/>
      <c r="I65" s="628"/>
      <c r="J65" s="628"/>
      <c r="K65" s="628"/>
      <c r="L65" s="628"/>
      <c r="M65" s="628"/>
      <c r="N65" s="629"/>
      <c r="O65" s="222"/>
    </row>
    <row r="66" spans="1:15" s="452" customFormat="1" ht="15" customHeight="1">
      <c r="A66" s="633" t="s">
        <v>521</v>
      </c>
      <c r="B66" s="634"/>
      <c r="C66" s="634"/>
      <c r="D66" s="634"/>
      <c r="E66" s="634"/>
      <c r="F66" s="634"/>
      <c r="G66" s="634"/>
      <c r="H66" s="634"/>
      <c r="I66" s="634"/>
      <c r="J66" s="634"/>
      <c r="K66" s="634"/>
      <c r="L66" s="634"/>
      <c r="M66" s="634"/>
      <c r="N66" s="635"/>
    </row>
    <row r="67" spans="1:15" s="277" customFormat="1" ht="15">
      <c r="A67" s="453" t="s">
        <v>350</v>
      </c>
      <c r="B67" s="275"/>
      <c r="C67" s="275"/>
      <c r="D67" s="624" t="s">
        <v>522</v>
      </c>
      <c r="E67" s="624"/>
      <c r="F67" s="276"/>
      <c r="G67" s="276"/>
      <c r="H67" s="276"/>
      <c r="I67" s="276"/>
      <c r="J67" s="276"/>
      <c r="K67" s="276"/>
      <c r="L67" s="276"/>
      <c r="M67" s="276"/>
      <c r="N67" s="454"/>
    </row>
    <row r="68" spans="1:15" s="33" customFormat="1" ht="12" customHeight="1">
      <c r="A68" s="625" t="s">
        <v>113</v>
      </c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</row>
    <row r="69" spans="1:15" s="91" customFormat="1"/>
    <row r="70" spans="1:15" s="91" customFormat="1" ht="16.5" customHeight="1">
      <c r="D70" s="119"/>
      <c r="E70" s="119"/>
    </row>
    <row r="71" spans="1:15" s="91" customFormat="1"/>
    <row r="72" spans="1:15" s="91" customFormat="1"/>
    <row r="73" spans="1:15" s="91" customFormat="1"/>
    <row r="74" spans="1:15" s="91" customFormat="1"/>
    <row r="75" spans="1:15" s="91" customFormat="1"/>
    <row r="76" spans="1:15" s="91" customFormat="1"/>
    <row r="77" spans="1:15" s="91" customFormat="1"/>
    <row r="78" spans="1:15" s="91" customFormat="1"/>
    <row r="79" spans="1:15" s="91" customFormat="1"/>
    <row r="80" spans="1:15" s="91" customFormat="1"/>
    <row r="81" spans="1:15" s="91" customFormat="1"/>
    <row r="82" spans="1:15" s="91" customFormat="1"/>
    <row r="83" spans="1:15" s="91" customFormat="1"/>
    <row r="84" spans="1:15" s="91" customFormat="1"/>
    <row r="85" spans="1:15" s="91" customFormat="1"/>
    <row r="86" spans="1:15" s="91" customFormat="1"/>
    <row r="87" spans="1:15" s="91" customFormat="1"/>
    <row r="88" spans="1:15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</row>
    <row r="89" spans="1:15">
      <c r="N89" s="93"/>
    </row>
    <row r="90" spans="1:15">
      <c r="N90" s="93"/>
    </row>
    <row r="91" spans="1:15">
      <c r="N91" s="93"/>
    </row>
    <row r="92" spans="1:15">
      <c r="N92" s="93"/>
    </row>
    <row r="93" spans="1:15">
      <c r="N93" s="93"/>
    </row>
    <row r="94" spans="1:15">
      <c r="N94" s="93"/>
    </row>
    <row r="95" spans="1:15">
      <c r="N95" s="93"/>
    </row>
    <row r="96" spans="1:15">
      <c r="N96" s="93"/>
    </row>
    <row r="97" spans="14:14">
      <c r="N97" s="93"/>
    </row>
    <row r="98" spans="14:14">
      <c r="N98" s="93"/>
    </row>
    <row r="99" spans="14:14">
      <c r="N99" s="93"/>
    </row>
    <row r="100" spans="14:14">
      <c r="N100" s="93"/>
    </row>
    <row r="101" spans="14:14">
      <c r="N101" s="93"/>
    </row>
    <row r="102" spans="14:14">
      <c r="N102" s="93"/>
    </row>
    <row r="103" spans="14:14">
      <c r="N103" s="93"/>
    </row>
    <row r="104" spans="14:14">
      <c r="N104" s="93"/>
    </row>
    <row r="105" spans="14:14">
      <c r="N105" s="93"/>
    </row>
    <row r="106" spans="14:14">
      <c r="N106" s="93"/>
    </row>
    <row r="107" spans="14:14">
      <c r="N107" s="93"/>
    </row>
    <row r="108" spans="14:14">
      <c r="N108" s="93"/>
    </row>
    <row r="109" spans="14:14">
      <c r="N109" s="93"/>
    </row>
    <row r="110" spans="14:14">
      <c r="N110" s="93"/>
    </row>
    <row r="111" spans="14:14">
      <c r="N111" s="93"/>
    </row>
    <row r="112" spans="14:14">
      <c r="N112" s="93"/>
    </row>
    <row r="113" spans="14:14">
      <c r="N113" s="93"/>
    </row>
    <row r="114" spans="14:14">
      <c r="N114" s="93"/>
    </row>
    <row r="115" spans="14:14">
      <c r="N115" s="93"/>
    </row>
    <row r="116" spans="14:14">
      <c r="N116" s="93"/>
    </row>
    <row r="117" spans="14:14">
      <c r="N117" s="93"/>
    </row>
    <row r="118" spans="14:14">
      <c r="N118" s="93"/>
    </row>
    <row r="119" spans="14:14">
      <c r="N119" s="93"/>
    </row>
    <row r="120" spans="14:14">
      <c r="N120" s="93"/>
    </row>
    <row r="121" spans="14:14">
      <c r="N121" s="93"/>
    </row>
    <row r="122" spans="14:14">
      <c r="N122" s="93"/>
    </row>
    <row r="123" spans="14:14">
      <c r="N123" s="93"/>
    </row>
    <row r="124" spans="14:14">
      <c r="N124" s="93"/>
    </row>
    <row r="125" spans="14:14">
      <c r="N125" s="93"/>
    </row>
    <row r="126" spans="14:14">
      <c r="N126" s="93"/>
    </row>
    <row r="127" spans="14:14">
      <c r="N127" s="93"/>
    </row>
    <row r="128" spans="14:14">
      <c r="N128" s="93"/>
    </row>
    <row r="129" spans="14:14">
      <c r="N129" s="93"/>
    </row>
    <row r="130" spans="14:14">
      <c r="N130" s="93"/>
    </row>
    <row r="131" spans="14:14">
      <c r="N131" s="93"/>
    </row>
    <row r="132" spans="14:14">
      <c r="N132" s="93"/>
    </row>
    <row r="133" spans="14:14">
      <c r="N133" s="93"/>
    </row>
    <row r="134" spans="14:14">
      <c r="N134" s="93"/>
    </row>
    <row r="135" spans="14:14">
      <c r="N135" s="93"/>
    </row>
    <row r="136" spans="14:14">
      <c r="N136" s="93"/>
    </row>
    <row r="137" spans="14:14">
      <c r="N137" s="93"/>
    </row>
    <row r="138" spans="14:14">
      <c r="N138" s="93"/>
    </row>
    <row r="139" spans="14:14">
      <c r="N139" s="93"/>
    </row>
    <row r="140" spans="14:14">
      <c r="N140" s="93"/>
    </row>
    <row r="141" spans="14:14">
      <c r="N141" s="93"/>
    </row>
    <row r="142" spans="14:14">
      <c r="N142" s="93"/>
    </row>
    <row r="143" spans="14:14">
      <c r="N143" s="93"/>
    </row>
    <row r="144" spans="14:14">
      <c r="N144" s="93"/>
    </row>
    <row r="145" spans="14:14">
      <c r="N145" s="93"/>
    </row>
    <row r="146" spans="14:14">
      <c r="N146" s="93"/>
    </row>
    <row r="147" spans="14:14">
      <c r="N147" s="93"/>
    </row>
    <row r="148" spans="14:14">
      <c r="N148" s="93"/>
    </row>
    <row r="149" spans="14:14">
      <c r="N149" s="93"/>
    </row>
    <row r="150" spans="14:14">
      <c r="N150" s="93"/>
    </row>
    <row r="151" spans="14:14">
      <c r="N151" s="93"/>
    </row>
    <row r="152" spans="14:14">
      <c r="N152" s="93"/>
    </row>
    <row r="153" spans="14:14">
      <c r="N153" s="93"/>
    </row>
    <row r="154" spans="14:14">
      <c r="N154" s="93"/>
    </row>
    <row r="155" spans="14:14">
      <c r="N155" s="93"/>
    </row>
    <row r="156" spans="14:14">
      <c r="N156" s="93"/>
    </row>
    <row r="157" spans="14:14">
      <c r="N157" s="93"/>
    </row>
    <row r="158" spans="14:14">
      <c r="N158" s="93"/>
    </row>
    <row r="159" spans="14:14">
      <c r="N159" s="93"/>
    </row>
    <row r="160" spans="14:14">
      <c r="N160" s="93"/>
    </row>
    <row r="161" spans="14:14">
      <c r="N161" s="93"/>
    </row>
    <row r="162" spans="14:14">
      <c r="N162" s="93"/>
    </row>
    <row r="163" spans="14:14">
      <c r="N163" s="93"/>
    </row>
    <row r="164" spans="14:14">
      <c r="N164" s="93"/>
    </row>
    <row r="165" spans="14:14">
      <c r="N165" s="93"/>
    </row>
    <row r="166" spans="14:14">
      <c r="N166" s="93"/>
    </row>
    <row r="167" spans="14:14">
      <c r="N167" s="93"/>
    </row>
    <row r="168" spans="14:14">
      <c r="N168" s="93"/>
    </row>
    <row r="169" spans="14:14">
      <c r="N169" s="93"/>
    </row>
    <row r="170" spans="14:14">
      <c r="N170" s="93"/>
    </row>
  </sheetData>
  <mergeCells count="37">
    <mergeCell ref="A12:M12"/>
    <mergeCell ref="K2:N2"/>
    <mergeCell ref="A4:N4"/>
    <mergeCell ref="A5:A6"/>
    <mergeCell ref="B5:B6"/>
    <mergeCell ref="C5:C6"/>
    <mergeCell ref="F5:J5"/>
    <mergeCell ref="K5:K6"/>
    <mergeCell ref="L5:L6"/>
    <mergeCell ref="M5:M6"/>
    <mergeCell ref="N5:N6"/>
    <mergeCell ref="D6:E6"/>
    <mergeCell ref="A8:O8"/>
    <mergeCell ref="A9:O9"/>
    <mergeCell ref="A10:O10"/>
    <mergeCell ref="A11:N11"/>
    <mergeCell ref="D46:N46"/>
    <mergeCell ref="A13:N13"/>
    <mergeCell ref="A19:N19"/>
    <mergeCell ref="A22:N22"/>
    <mergeCell ref="A25:N25"/>
    <mergeCell ref="A28:N29"/>
    <mergeCell ref="A33:D33"/>
    <mergeCell ref="E33:N33"/>
    <mergeCell ref="A34:N34"/>
    <mergeCell ref="A35:N35"/>
    <mergeCell ref="D39:N39"/>
    <mergeCell ref="B40:I40"/>
    <mergeCell ref="A44:L44"/>
    <mergeCell ref="D67:E67"/>
    <mergeCell ref="A68:O68"/>
    <mergeCell ref="A47:D47"/>
    <mergeCell ref="E47:N47"/>
    <mergeCell ref="E48:N48"/>
    <mergeCell ref="A49:N49"/>
    <mergeCell ref="E65:N65"/>
    <mergeCell ref="A66:N66"/>
  </mergeCells>
  <printOptions horizontalCentered="1"/>
  <pageMargins left="0.23622047244094491" right="0.23622047244094491" top="1.1023622047244095" bottom="0.39370078740157483" header="0.94488188976377963" footer="0.23622047244094491"/>
  <pageSetup paperSize="9" scale="90" firstPageNumber="2" orientation="landscape" useFirstPageNumber="1" r:id="rId1"/>
  <headerFooter differentFirst="1" alignWithMargins="0">
    <oddHeader xml:space="preserve">&amp;C&amp;9&amp;P-1 </oddHeader>
    <oddFooter>&amp;R&amp;8ГО "ФСТ "Спартак"</oddFooter>
  </headerFooter>
  <rowBreaks count="1" manualBreakCount="1">
    <brk id="21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W156"/>
  <sheetViews>
    <sheetView view="pageBreakPreview" topLeftCell="A37" zoomScale="120" zoomScaleNormal="100" zoomScaleSheetLayoutView="120" workbookViewId="0">
      <selection activeCell="A49" sqref="A49"/>
    </sheetView>
  </sheetViews>
  <sheetFormatPr defaultColWidth="9.140625" defaultRowHeight="12.75"/>
  <cols>
    <col min="1" max="1" width="38.28515625" style="93" customWidth="1"/>
    <col min="2" max="2" width="11" style="92" customWidth="1"/>
    <col min="3" max="3" width="5.28515625" style="400" customWidth="1"/>
    <col min="4" max="4" width="15.42578125" style="93" customWidth="1"/>
    <col min="5" max="5" width="17.7109375" style="93" customWidth="1"/>
    <col min="6" max="6" width="6" style="93" customWidth="1"/>
    <col min="7" max="7" width="5.85546875" style="93" customWidth="1"/>
    <col min="8" max="8" width="6.7109375" style="93" customWidth="1"/>
    <col min="9" max="9" width="6.5703125" style="93" customWidth="1"/>
    <col min="10" max="10" width="6.7109375" style="93" customWidth="1"/>
    <col min="11" max="11" width="5" style="92" customWidth="1"/>
    <col min="12" max="12" width="8.42578125" style="92" customWidth="1"/>
    <col min="13" max="13" width="7.5703125" style="92" customWidth="1"/>
    <col min="14" max="14" width="7.5703125" style="93" hidden="1" customWidth="1"/>
    <col min="15" max="15" width="8.42578125" style="94" customWidth="1"/>
    <col min="16" max="16" width="5.140625" style="93" hidden="1" customWidth="1"/>
    <col min="17" max="18" width="0" style="93" hidden="1" customWidth="1"/>
    <col min="19" max="16384" width="9.140625" style="93"/>
  </cols>
  <sheetData>
    <row r="1" spans="1:257" s="168" customFormat="1" ht="18" customHeight="1">
      <c r="B1" s="56"/>
      <c r="C1" s="199"/>
      <c r="J1" s="56"/>
      <c r="K1" s="662" t="s">
        <v>63</v>
      </c>
      <c r="L1" s="662"/>
      <c r="M1" s="662"/>
      <c r="N1" s="662"/>
      <c r="O1" s="662"/>
    </row>
    <row r="2" spans="1:257" s="168" customFormat="1" ht="51.75" customHeight="1">
      <c r="B2" s="56"/>
      <c r="C2" s="199"/>
      <c r="E2" s="395"/>
      <c r="F2" s="56"/>
      <c r="G2" s="56"/>
      <c r="H2" s="56"/>
      <c r="I2" s="56"/>
      <c r="J2" s="56"/>
      <c r="K2" s="568" t="s">
        <v>352</v>
      </c>
      <c r="L2" s="568"/>
      <c r="M2" s="568"/>
      <c r="N2" s="568"/>
      <c r="O2" s="568"/>
      <c r="Q2" s="151"/>
    </row>
    <row r="3" spans="1:257" s="168" customFormat="1" ht="15.75" customHeight="1">
      <c r="B3" s="56"/>
      <c r="C3" s="199"/>
      <c r="E3" s="395"/>
      <c r="F3" s="56"/>
      <c r="G3" s="56"/>
      <c r="H3" s="56"/>
      <c r="I3" s="56"/>
      <c r="J3" s="56"/>
      <c r="K3" s="56"/>
      <c r="L3" s="173"/>
      <c r="M3" s="173"/>
      <c r="N3" s="169"/>
    </row>
    <row r="4" spans="1:257" s="174" customFormat="1" ht="29.25" customHeight="1" thickBot="1">
      <c r="A4" s="587" t="s">
        <v>353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</row>
    <row r="5" spans="1:257" s="78" customFormat="1" ht="24" customHeight="1" thickBot="1">
      <c r="A5" s="616" t="s">
        <v>0</v>
      </c>
      <c r="B5" s="618" t="s">
        <v>64</v>
      </c>
      <c r="C5" s="663" t="s">
        <v>65</v>
      </c>
      <c r="D5" s="396" t="s">
        <v>66</v>
      </c>
      <c r="E5" s="397" t="s">
        <v>3</v>
      </c>
      <c r="F5" s="573" t="s">
        <v>67</v>
      </c>
      <c r="G5" s="574"/>
      <c r="H5" s="574"/>
      <c r="I5" s="574"/>
      <c r="J5" s="575"/>
      <c r="K5" s="620" t="s">
        <v>4</v>
      </c>
      <c r="L5" s="618" t="s">
        <v>5</v>
      </c>
      <c r="M5" s="618" t="s">
        <v>6</v>
      </c>
      <c r="N5" s="397"/>
      <c r="O5" s="618" t="s">
        <v>8</v>
      </c>
    </row>
    <row r="6" spans="1:257" s="78" customFormat="1" ht="24" customHeight="1" thickBot="1">
      <c r="A6" s="617"/>
      <c r="B6" s="619"/>
      <c r="C6" s="664"/>
      <c r="D6" s="573" t="s">
        <v>9</v>
      </c>
      <c r="E6" s="575"/>
      <c r="F6" s="58" t="s">
        <v>10</v>
      </c>
      <c r="G6" s="58" t="s">
        <v>11</v>
      </c>
      <c r="H6" s="393" t="s">
        <v>69</v>
      </c>
      <c r="I6" s="58" t="s">
        <v>12</v>
      </c>
      <c r="J6" s="58" t="s">
        <v>13</v>
      </c>
      <c r="K6" s="621"/>
      <c r="L6" s="619"/>
      <c r="M6" s="619"/>
      <c r="N6" s="398"/>
      <c r="O6" s="619"/>
    </row>
    <row r="7" spans="1:257" s="78" customFormat="1" ht="7.9" customHeight="1" thickBot="1">
      <c r="A7" s="79"/>
      <c r="B7" s="79"/>
      <c r="C7" s="19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1:257" s="80" customFormat="1" ht="20.25" customHeight="1">
      <c r="A8" s="650" t="s">
        <v>109</v>
      </c>
      <c r="B8" s="650"/>
      <c r="C8" s="650"/>
      <c r="D8" s="650"/>
      <c r="E8" s="650"/>
      <c r="F8" s="650"/>
      <c r="G8" s="650"/>
      <c r="H8" s="650"/>
      <c r="I8" s="650"/>
      <c r="J8" s="650"/>
      <c r="K8" s="650"/>
      <c r="L8" s="650"/>
      <c r="M8" s="650"/>
      <c r="N8" s="650"/>
      <c r="O8" s="650"/>
      <c r="P8" s="651"/>
    </row>
    <row r="9" spans="1:257" s="81" customFormat="1" ht="22.9" customHeight="1">
      <c r="A9" s="650" t="s">
        <v>149</v>
      </c>
      <c r="B9" s="650"/>
      <c r="C9" s="650"/>
      <c r="D9" s="650"/>
      <c r="E9" s="650"/>
      <c r="F9" s="650"/>
      <c r="G9" s="650"/>
      <c r="H9" s="650"/>
      <c r="I9" s="650"/>
      <c r="J9" s="650"/>
      <c r="K9" s="650"/>
      <c r="L9" s="650"/>
      <c r="M9" s="650"/>
      <c r="N9" s="650"/>
      <c r="O9" s="650"/>
      <c r="P9" s="650"/>
    </row>
    <row r="10" spans="1:257" s="304" customFormat="1" ht="18" customHeight="1">
      <c r="A10" s="654" t="s">
        <v>114</v>
      </c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654"/>
      <c r="Z10" s="654"/>
      <c r="AA10" s="654"/>
      <c r="AB10" s="654"/>
      <c r="AC10" s="654"/>
      <c r="AD10" s="654"/>
      <c r="AE10" s="654"/>
      <c r="AF10" s="654"/>
      <c r="AG10" s="654"/>
      <c r="AH10" s="654"/>
      <c r="AI10" s="654"/>
      <c r="AJ10" s="654"/>
      <c r="AK10" s="654"/>
      <c r="AL10" s="654"/>
      <c r="AM10" s="654"/>
      <c r="AN10" s="654"/>
      <c r="AO10" s="654"/>
      <c r="AP10" s="654"/>
      <c r="AQ10" s="654"/>
      <c r="AR10" s="654"/>
      <c r="AS10" s="654"/>
      <c r="AT10" s="654"/>
      <c r="AU10" s="654"/>
      <c r="AV10" s="654"/>
      <c r="AW10" s="654"/>
      <c r="AX10" s="654"/>
      <c r="AY10" s="654"/>
      <c r="AZ10" s="654"/>
      <c r="BA10" s="654"/>
      <c r="BB10" s="654"/>
      <c r="BC10" s="654"/>
      <c r="BD10" s="654"/>
      <c r="BE10" s="654"/>
      <c r="BF10" s="654"/>
      <c r="BG10" s="654"/>
      <c r="BH10" s="654"/>
      <c r="BI10" s="654"/>
      <c r="BJ10" s="654"/>
      <c r="BK10" s="654"/>
      <c r="BL10" s="654"/>
      <c r="BM10" s="654"/>
      <c r="BN10" s="654"/>
      <c r="BO10" s="654"/>
      <c r="BP10" s="654"/>
      <c r="BQ10" s="654"/>
      <c r="BR10" s="654"/>
      <c r="BS10" s="654"/>
      <c r="BT10" s="654"/>
      <c r="BU10" s="654"/>
      <c r="BV10" s="654"/>
      <c r="BW10" s="654"/>
      <c r="BX10" s="654"/>
      <c r="BY10" s="654"/>
      <c r="BZ10" s="654"/>
      <c r="CA10" s="654"/>
      <c r="CB10" s="654"/>
      <c r="CC10" s="654"/>
      <c r="CD10" s="654"/>
      <c r="CE10" s="654"/>
      <c r="CF10" s="654"/>
      <c r="CG10" s="654"/>
      <c r="CH10" s="654"/>
      <c r="CI10" s="654"/>
      <c r="CJ10" s="654"/>
      <c r="CK10" s="654"/>
      <c r="CL10" s="654"/>
      <c r="CM10" s="654"/>
      <c r="CN10" s="654"/>
      <c r="CO10" s="654"/>
      <c r="CP10" s="654"/>
      <c r="CQ10" s="654"/>
      <c r="CR10" s="654"/>
      <c r="CS10" s="654"/>
      <c r="CT10" s="654"/>
      <c r="CU10" s="654"/>
      <c r="CV10" s="654"/>
      <c r="CW10" s="654"/>
      <c r="CX10" s="654"/>
      <c r="CY10" s="654"/>
      <c r="CZ10" s="654"/>
      <c r="DA10" s="654"/>
      <c r="DB10" s="654"/>
      <c r="DC10" s="654"/>
      <c r="DD10" s="654"/>
      <c r="DE10" s="654"/>
      <c r="DF10" s="654"/>
      <c r="DG10" s="654"/>
      <c r="DH10" s="654"/>
      <c r="DI10" s="654"/>
      <c r="DJ10" s="654"/>
      <c r="DK10" s="654"/>
      <c r="DL10" s="654"/>
      <c r="DM10" s="654"/>
      <c r="DN10" s="654"/>
      <c r="DO10" s="654"/>
      <c r="DP10" s="654"/>
      <c r="DQ10" s="654"/>
      <c r="DR10" s="654"/>
      <c r="DS10" s="654"/>
      <c r="DT10" s="654"/>
      <c r="DU10" s="654"/>
      <c r="DV10" s="654"/>
      <c r="DW10" s="654"/>
      <c r="DX10" s="654"/>
      <c r="DY10" s="654"/>
      <c r="DZ10" s="654"/>
      <c r="EA10" s="654"/>
      <c r="EB10" s="654"/>
      <c r="EC10" s="654"/>
      <c r="ED10" s="654"/>
      <c r="EE10" s="654"/>
      <c r="EF10" s="654"/>
      <c r="EG10" s="654"/>
      <c r="EH10" s="654"/>
      <c r="EI10" s="654"/>
      <c r="EJ10" s="654"/>
      <c r="EK10" s="654"/>
      <c r="EL10" s="654"/>
      <c r="EM10" s="654"/>
      <c r="EN10" s="654"/>
      <c r="EO10" s="654"/>
      <c r="EP10" s="654"/>
      <c r="EQ10" s="654"/>
      <c r="ER10" s="654"/>
      <c r="ES10" s="654"/>
      <c r="ET10" s="654"/>
      <c r="EU10" s="654"/>
      <c r="EV10" s="654"/>
      <c r="EW10" s="654"/>
      <c r="EX10" s="654"/>
      <c r="EY10" s="654"/>
      <c r="EZ10" s="654"/>
      <c r="FA10" s="654"/>
      <c r="FB10" s="654"/>
      <c r="FC10" s="654"/>
      <c r="FD10" s="654"/>
      <c r="FE10" s="654"/>
      <c r="FF10" s="654"/>
      <c r="FG10" s="654"/>
      <c r="FH10" s="654"/>
      <c r="FI10" s="654"/>
      <c r="FJ10" s="654"/>
      <c r="FK10" s="654"/>
      <c r="FL10" s="654"/>
      <c r="FM10" s="654"/>
      <c r="FN10" s="654"/>
      <c r="FO10" s="654"/>
      <c r="FP10" s="654"/>
      <c r="FQ10" s="654"/>
      <c r="FR10" s="654"/>
      <c r="FS10" s="654"/>
      <c r="FT10" s="654"/>
      <c r="FU10" s="654"/>
      <c r="FV10" s="654"/>
      <c r="FW10" s="654"/>
      <c r="FX10" s="654"/>
      <c r="FY10" s="654"/>
      <c r="FZ10" s="654"/>
      <c r="GA10" s="654"/>
      <c r="GB10" s="654"/>
      <c r="GC10" s="654"/>
      <c r="GD10" s="654"/>
      <c r="GE10" s="654"/>
      <c r="GF10" s="654"/>
      <c r="GG10" s="654"/>
      <c r="GH10" s="654"/>
      <c r="GI10" s="654"/>
      <c r="GJ10" s="654"/>
      <c r="GK10" s="654"/>
      <c r="GL10" s="654"/>
      <c r="GM10" s="654"/>
      <c r="GN10" s="654"/>
      <c r="GO10" s="654"/>
      <c r="GP10" s="654"/>
      <c r="GQ10" s="654"/>
      <c r="GR10" s="654"/>
      <c r="GS10" s="654"/>
      <c r="GT10" s="654"/>
      <c r="GU10" s="654"/>
      <c r="GV10" s="654"/>
      <c r="GW10" s="654"/>
      <c r="GX10" s="654"/>
      <c r="GY10" s="654"/>
      <c r="GZ10" s="654"/>
      <c r="HA10" s="654"/>
      <c r="HB10" s="654"/>
      <c r="HC10" s="654"/>
      <c r="HD10" s="654"/>
      <c r="HE10" s="654"/>
      <c r="HF10" s="654"/>
      <c r="HG10" s="654"/>
      <c r="HH10" s="654"/>
      <c r="HI10" s="654"/>
      <c r="HJ10" s="654"/>
      <c r="HK10" s="654"/>
      <c r="HL10" s="654"/>
      <c r="HM10" s="654"/>
      <c r="HN10" s="654"/>
      <c r="HO10" s="654"/>
      <c r="HP10" s="654"/>
      <c r="HQ10" s="654"/>
      <c r="HR10" s="654"/>
      <c r="HS10" s="654"/>
      <c r="HT10" s="654"/>
      <c r="HU10" s="654"/>
      <c r="HV10" s="654"/>
      <c r="HW10" s="654"/>
      <c r="HX10" s="654"/>
      <c r="HY10" s="654"/>
      <c r="HZ10" s="654"/>
      <c r="IA10" s="654"/>
      <c r="IB10" s="654"/>
      <c r="IC10" s="654"/>
      <c r="ID10" s="654"/>
      <c r="IE10" s="654"/>
      <c r="IF10" s="654"/>
      <c r="IG10" s="654"/>
      <c r="IH10" s="654"/>
      <c r="II10" s="654"/>
      <c r="IJ10" s="654"/>
      <c r="IK10" s="654"/>
      <c r="IL10" s="654"/>
      <c r="IM10" s="654"/>
      <c r="IN10" s="654"/>
      <c r="IO10" s="654"/>
      <c r="IP10" s="654"/>
      <c r="IQ10" s="654"/>
      <c r="IR10" s="654"/>
      <c r="IS10" s="654"/>
      <c r="IT10" s="654"/>
      <c r="IU10" s="654"/>
      <c r="IV10" s="654"/>
      <c r="IW10" s="455"/>
    </row>
    <row r="11" spans="1:257" s="196" customFormat="1" ht="23.25" customHeight="1">
      <c r="A11" s="655" t="s">
        <v>123</v>
      </c>
      <c r="B11" s="656"/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657"/>
    </row>
    <row r="12" spans="1:257" s="159" customFormat="1" ht="29.25" customHeight="1">
      <c r="A12" s="190" t="s">
        <v>206</v>
      </c>
      <c r="B12" s="115" t="s">
        <v>84</v>
      </c>
      <c r="C12" s="76">
        <v>18</v>
      </c>
      <c r="D12" s="116" t="s">
        <v>116</v>
      </c>
      <c r="E12" s="116" t="s">
        <v>115</v>
      </c>
      <c r="F12" s="115">
        <v>12</v>
      </c>
      <c r="G12" s="115">
        <v>1</v>
      </c>
      <c r="H12" s="115"/>
      <c r="I12" s="115"/>
      <c r="J12" s="115">
        <v>13</v>
      </c>
      <c r="K12" s="115"/>
      <c r="L12" s="115">
        <v>3401280</v>
      </c>
      <c r="M12" s="115">
        <v>234</v>
      </c>
      <c r="N12" s="456"/>
      <c r="O12" s="457"/>
      <c r="P12" s="159">
        <v>341.25799999999998</v>
      </c>
    </row>
    <row r="13" spans="1:257" s="159" customFormat="1" ht="29.25" customHeight="1">
      <c r="A13" s="190" t="s">
        <v>206</v>
      </c>
      <c r="B13" s="115" t="s">
        <v>565</v>
      </c>
      <c r="C13" s="76">
        <v>18</v>
      </c>
      <c r="D13" s="116" t="s">
        <v>116</v>
      </c>
      <c r="E13" s="116" t="s">
        <v>115</v>
      </c>
      <c r="F13" s="115">
        <v>12</v>
      </c>
      <c r="G13" s="115">
        <v>1</v>
      </c>
      <c r="H13" s="115"/>
      <c r="I13" s="115"/>
      <c r="J13" s="115">
        <v>13</v>
      </c>
      <c r="K13" s="115"/>
      <c r="L13" s="115">
        <v>3401280</v>
      </c>
      <c r="M13" s="115">
        <v>234</v>
      </c>
      <c r="N13" s="456"/>
      <c r="O13" s="457"/>
      <c r="P13" s="159">
        <v>341.25799999999998</v>
      </c>
    </row>
    <row r="14" spans="1:257" s="159" customFormat="1" ht="29.25" customHeight="1">
      <c r="A14" s="190" t="s">
        <v>206</v>
      </c>
      <c r="B14" s="115" t="s">
        <v>79</v>
      </c>
      <c r="C14" s="76">
        <v>18</v>
      </c>
      <c r="D14" s="116" t="s">
        <v>116</v>
      </c>
      <c r="E14" s="116" t="s">
        <v>115</v>
      </c>
      <c r="F14" s="115">
        <v>12</v>
      </c>
      <c r="G14" s="115">
        <v>2</v>
      </c>
      <c r="H14" s="115"/>
      <c r="I14" s="115"/>
      <c r="J14" s="115">
        <v>14</v>
      </c>
      <c r="K14" s="115"/>
      <c r="L14" s="115">
        <v>3401280</v>
      </c>
      <c r="M14" s="115">
        <v>252</v>
      </c>
      <c r="N14" s="456"/>
      <c r="O14" s="457"/>
    </row>
    <row r="15" spans="1:257" s="159" customFormat="1" ht="29.25" customHeight="1">
      <c r="A15" s="190" t="s">
        <v>523</v>
      </c>
      <c r="B15" s="115" t="s">
        <v>79</v>
      </c>
      <c r="C15" s="76">
        <v>6</v>
      </c>
      <c r="D15" s="116" t="s">
        <v>116</v>
      </c>
      <c r="E15" s="116" t="s">
        <v>115</v>
      </c>
      <c r="F15" s="115">
        <v>1</v>
      </c>
      <c r="G15" s="115">
        <v>1</v>
      </c>
      <c r="H15" s="115"/>
      <c r="I15" s="115"/>
      <c r="J15" s="115">
        <v>2</v>
      </c>
      <c r="K15" s="115"/>
      <c r="L15" s="115">
        <v>3401280</v>
      </c>
      <c r="M15" s="115">
        <v>12</v>
      </c>
      <c r="N15" s="456"/>
      <c r="O15" s="457"/>
      <c r="P15" s="159">
        <v>778.4</v>
      </c>
    </row>
    <row r="16" spans="1:257" s="159" customFormat="1" ht="29.25" customHeight="1">
      <c r="A16" s="190" t="s">
        <v>206</v>
      </c>
      <c r="B16" s="115" t="s">
        <v>44</v>
      </c>
      <c r="C16" s="76">
        <v>18</v>
      </c>
      <c r="D16" s="116" t="s">
        <v>116</v>
      </c>
      <c r="E16" s="116" t="s">
        <v>115</v>
      </c>
      <c r="F16" s="115">
        <v>12</v>
      </c>
      <c r="G16" s="115">
        <v>1</v>
      </c>
      <c r="H16" s="115"/>
      <c r="I16" s="115"/>
      <c r="J16" s="115">
        <v>13</v>
      </c>
      <c r="K16" s="115"/>
      <c r="L16" s="115">
        <v>3401280</v>
      </c>
      <c r="M16" s="115">
        <v>234</v>
      </c>
      <c r="N16" s="456"/>
      <c r="O16" s="457"/>
      <c r="P16" s="159">
        <v>341.25799999999998</v>
      </c>
    </row>
    <row r="17" spans="1:16" s="159" customFormat="1" ht="29.25" customHeight="1">
      <c r="A17" s="190" t="s">
        <v>156</v>
      </c>
      <c r="B17" s="115" t="s">
        <v>44</v>
      </c>
      <c r="C17" s="76">
        <v>5</v>
      </c>
      <c r="D17" s="116" t="s">
        <v>116</v>
      </c>
      <c r="E17" s="116" t="s">
        <v>115</v>
      </c>
      <c r="F17" s="115">
        <v>5</v>
      </c>
      <c r="G17" s="115">
        <v>1</v>
      </c>
      <c r="H17" s="115"/>
      <c r="I17" s="115"/>
      <c r="J17" s="115">
        <v>6</v>
      </c>
      <c r="K17" s="115"/>
      <c r="L17" s="115">
        <v>3401280</v>
      </c>
      <c r="M17" s="115">
        <v>30</v>
      </c>
      <c r="N17" s="456"/>
      <c r="O17" s="457"/>
      <c r="P17" s="159">
        <v>778.4</v>
      </c>
    </row>
    <row r="18" spans="1:16" s="159" customFormat="1" ht="29.25" customHeight="1">
      <c r="A18" s="190" t="s">
        <v>206</v>
      </c>
      <c r="B18" s="115" t="s">
        <v>60</v>
      </c>
      <c r="C18" s="76">
        <v>14</v>
      </c>
      <c r="D18" s="116" t="s">
        <v>116</v>
      </c>
      <c r="E18" s="116" t="s">
        <v>115</v>
      </c>
      <c r="F18" s="115">
        <v>12</v>
      </c>
      <c r="G18" s="115">
        <v>1</v>
      </c>
      <c r="H18" s="115"/>
      <c r="I18" s="115"/>
      <c r="J18" s="115">
        <v>13</v>
      </c>
      <c r="K18" s="115"/>
      <c r="L18" s="115">
        <v>3401280</v>
      </c>
      <c r="M18" s="115">
        <v>182</v>
      </c>
      <c r="N18" s="456"/>
      <c r="O18" s="457"/>
      <c r="P18" s="159">
        <v>341.25799999999998</v>
      </c>
    </row>
    <row r="19" spans="1:16" s="159" customFormat="1" ht="29.25" customHeight="1">
      <c r="A19" s="190" t="s">
        <v>156</v>
      </c>
      <c r="B19" s="115" t="s">
        <v>60</v>
      </c>
      <c r="C19" s="76">
        <v>5</v>
      </c>
      <c r="D19" s="116" t="s">
        <v>116</v>
      </c>
      <c r="E19" s="116" t="s">
        <v>115</v>
      </c>
      <c r="F19" s="115">
        <v>5</v>
      </c>
      <c r="G19" s="115">
        <v>1</v>
      </c>
      <c r="H19" s="115"/>
      <c r="I19" s="115"/>
      <c r="J19" s="115">
        <v>6</v>
      </c>
      <c r="K19" s="115"/>
      <c r="L19" s="115">
        <v>3401280</v>
      </c>
      <c r="M19" s="115">
        <v>30</v>
      </c>
      <c r="N19" s="456"/>
      <c r="O19" s="457"/>
      <c r="P19" s="159">
        <v>778.4</v>
      </c>
    </row>
    <row r="20" spans="1:16" s="159" customFormat="1" ht="29.25" customHeight="1">
      <c r="A20" s="190" t="s">
        <v>206</v>
      </c>
      <c r="B20" s="115" t="s">
        <v>74</v>
      </c>
      <c r="C20" s="76">
        <v>14</v>
      </c>
      <c r="D20" s="116" t="s">
        <v>116</v>
      </c>
      <c r="E20" s="116" t="s">
        <v>115</v>
      </c>
      <c r="F20" s="115">
        <v>12</v>
      </c>
      <c r="G20" s="115">
        <v>1</v>
      </c>
      <c r="H20" s="115"/>
      <c r="I20" s="115"/>
      <c r="J20" s="115">
        <v>13</v>
      </c>
      <c r="K20" s="115"/>
      <c r="L20" s="115">
        <v>3401280</v>
      </c>
      <c r="M20" s="115">
        <v>182</v>
      </c>
      <c r="N20" s="456"/>
      <c r="O20" s="457"/>
      <c r="P20" s="159">
        <v>341.25799999999998</v>
      </c>
    </row>
    <row r="21" spans="1:16" s="159" customFormat="1" ht="29.25" customHeight="1">
      <c r="A21" s="190" t="s">
        <v>206</v>
      </c>
      <c r="B21" s="115" t="s">
        <v>75</v>
      </c>
      <c r="C21" s="76">
        <v>18</v>
      </c>
      <c r="D21" s="116" t="s">
        <v>116</v>
      </c>
      <c r="E21" s="116" t="s">
        <v>115</v>
      </c>
      <c r="F21" s="115">
        <v>12</v>
      </c>
      <c r="G21" s="115">
        <v>2</v>
      </c>
      <c r="H21" s="115"/>
      <c r="I21" s="115"/>
      <c r="J21" s="115">
        <v>14</v>
      </c>
      <c r="K21" s="115"/>
      <c r="L21" s="115">
        <v>3401280</v>
      </c>
      <c r="M21" s="115">
        <v>252</v>
      </c>
      <c r="N21" s="456"/>
      <c r="O21" s="457"/>
    </row>
    <row r="22" spans="1:16" s="159" customFormat="1" ht="29.25" customHeight="1">
      <c r="A22" s="190" t="s">
        <v>206</v>
      </c>
      <c r="B22" s="115" t="s">
        <v>49</v>
      </c>
      <c r="C22" s="76">
        <v>18</v>
      </c>
      <c r="D22" s="116" t="s">
        <v>116</v>
      </c>
      <c r="E22" s="116" t="s">
        <v>115</v>
      </c>
      <c r="F22" s="115">
        <v>12</v>
      </c>
      <c r="G22" s="115">
        <v>2</v>
      </c>
      <c r="H22" s="115"/>
      <c r="I22" s="115"/>
      <c r="J22" s="115">
        <v>14</v>
      </c>
      <c r="K22" s="115"/>
      <c r="L22" s="115">
        <v>3401280</v>
      </c>
      <c r="M22" s="115">
        <v>252</v>
      </c>
      <c r="N22" s="456"/>
      <c r="O22" s="457"/>
    </row>
    <row r="23" spans="1:16" s="159" customFormat="1" ht="29.25" customHeight="1">
      <c r="A23" s="190" t="s">
        <v>156</v>
      </c>
      <c r="B23" s="115" t="s">
        <v>49</v>
      </c>
      <c r="C23" s="76">
        <v>5</v>
      </c>
      <c r="D23" s="116" t="s">
        <v>116</v>
      </c>
      <c r="E23" s="116" t="s">
        <v>115</v>
      </c>
      <c r="F23" s="115">
        <v>6</v>
      </c>
      <c r="G23" s="115">
        <v>1</v>
      </c>
      <c r="H23" s="115"/>
      <c r="I23" s="115"/>
      <c r="J23" s="115">
        <v>7</v>
      </c>
      <c r="K23" s="115"/>
      <c r="L23" s="115">
        <v>3401280</v>
      </c>
      <c r="M23" s="115">
        <v>35</v>
      </c>
      <c r="N23" s="456"/>
      <c r="O23" s="457"/>
      <c r="P23" s="159">
        <v>778.4</v>
      </c>
    </row>
    <row r="24" spans="1:16" s="159" customFormat="1" ht="29.25" customHeight="1">
      <c r="A24" s="190" t="s">
        <v>206</v>
      </c>
      <c r="B24" s="115" t="s">
        <v>48</v>
      </c>
      <c r="C24" s="76">
        <v>18</v>
      </c>
      <c r="D24" s="116" t="s">
        <v>116</v>
      </c>
      <c r="E24" s="116" t="s">
        <v>115</v>
      </c>
      <c r="F24" s="115">
        <v>12</v>
      </c>
      <c r="G24" s="115">
        <v>2</v>
      </c>
      <c r="H24" s="115"/>
      <c r="I24" s="115"/>
      <c r="J24" s="115">
        <v>14</v>
      </c>
      <c r="K24" s="115"/>
      <c r="L24" s="115">
        <v>3401280</v>
      </c>
      <c r="M24" s="115">
        <v>252</v>
      </c>
      <c r="N24" s="456"/>
      <c r="O24" s="457"/>
    </row>
    <row r="25" spans="1:16" s="159" customFormat="1" ht="29.25" customHeight="1">
      <c r="A25" s="190" t="s">
        <v>523</v>
      </c>
      <c r="B25" s="115" t="s">
        <v>48</v>
      </c>
      <c r="C25" s="76">
        <v>6</v>
      </c>
      <c r="D25" s="116" t="s">
        <v>116</v>
      </c>
      <c r="E25" s="116" t="s">
        <v>115</v>
      </c>
      <c r="F25" s="115">
        <v>10</v>
      </c>
      <c r="G25" s="115">
        <v>1</v>
      </c>
      <c r="H25" s="115"/>
      <c r="I25" s="115"/>
      <c r="J25" s="115">
        <v>11</v>
      </c>
      <c r="K25" s="115"/>
      <c r="L25" s="115">
        <v>3401280</v>
      </c>
      <c r="M25" s="115">
        <v>66</v>
      </c>
      <c r="N25" s="456"/>
      <c r="O25" s="457"/>
      <c r="P25" s="159">
        <v>778.4</v>
      </c>
    </row>
    <row r="26" spans="1:16" s="159" customFormat="1" ht="29.25" customHeight="1">
      <c r="A26" s="190" t="s">
        <v>206</v>
      </c>
      <c r="B26" s="115" t="s">
        <v>76</v>
      </c>
      <c r="C26" s="76">
        <v>18</v>
      </c>
      <c r="D26" s="116" t="s">
        <v>116</v>
      </c>
      <c r="E26" s="116" t="s">
        <v>115</v>
      </c>
      <c r="F26" s="115">
        <v>12</v>
      </c>
      <c r="G26" s="115">
        <v>2</v>
      </c>
      <c r="H26" s="115"/>
      <c r="I26" s="115"/>
      <c r="J26" s="115">
        <v>14</v>
      </c>
      <c r="K26" s="115"/>
      <c r="L26" s="115">
        <v>3401280</v>
      </c>
      <c r="M26" s="115">
        <v>252</v>
      </c>
      <c r="N26" s="456"/>
      <c r="O26" s="457"/>
    </row>
    <row r="27" spans="1:16" s="159" customFormat="1" ht="29.25" customHeight="1">
      <c r="A27" s="190" t="s">
        <v>206</v>
      </c>
      <c r="B27" s="115" t="s">
        <v>85</v>
      </c>
      <c r="C27" s="76">
        <v>18</v>
      </c>
      <c r="D27" s="116" t="s">
        <v>116</v>
      </c>
      <c r="E27" s="116" t="s">
        <v>115</v>
      </c>
      <c r="F27" s="115">
        <v>12</v>
      </c>
      <c r="G27" s="115">
        <v>2</v>
      </c>
      <c r="H27" s="115"/>
      <c r="I27" s="115"/>
      <c r="J27" s="115">
        <v>14</v>
      </c>
      <c r="K27" s="115"/>
      <c r="L27" s="115">
        <v>3401280</v>
      </c>
      <c r="M27" s="115">
        <v>252</v>
      </c>
      <c r="N27" s="456"/>
      <c r="O27" s="457"/>
    </row>
    <row r="28" spans="1:16" s="272" customFormat="1" ht="12">
      <c r="A28" s="269" t="s">
        <v>524</v>
      </c>
      <c r="B28" s="458"/>
      <c r="C28" s="271"/>
      <c r="D28" s="270"/>
      <c r="E28" s="270"/>
      <c r="F28" s="520">
        <f>SUM(F12:F27)</f>
        <v>159</v>
      </c>
      <c r="G28" s="520">
        <f t="shared" ref="G28:M28" si="0">SUM(G12:G27)</f>
        <v>22</v>
      </c>
      <c r="H28" s="520">
        <f t="shared" si="0"/>
        <v>0</v>
      </c>
      <c r="I28" s="520">
        <f t="shared" si="0"/>
        <v>0</v>
      </c>
      <c r="J28" s="520">
        <f t="shared" si="0"/>
        <v>181</v>
      </c>
      <c r="K28" s="520"/>
      <c r="L28" s="520"/>
      <c r="M28" s="520">
        <f t="shared" si="0"/>
        <v>2751</v>
      </c>
      <c r="N28" s="459"/>
      <c r="O28" s="460"/>
    </row>
    <row r="29" spans="1:16" s="59" customFormat="1" ht="15.75">
      <c r="A29" s="658" t="s">
        <v>207</v>
      </c>
      <c r="B29" s="659"/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60"/>
      <c r="P29" s="461"/>
    </row>
    <row r="30" spans="1:16" s="159" customFormat="1" ht="29.25" customHeight="1">
      <c r="A30" s="190" t="s">
        <v>157</v>
      </c>
      <c r="B30" s="115" t="s">
        <v>84</v>
      </c>
      <c r="C30" s="76">
        <v>14</v>
      </c>
      <c r="D30" s="116" t="s">
        <v>116</v>
      </c>
      <c r="E30" s="116" t="s">
        <v>115</v>
      </c>
      <c r="F30" s="115">
        <v>7</v>
      </c>
      <c r="G30" s="115"/>
      <c r="H30" s="115"/>
      <c r="I30" s="115"/>
      <c r="J30" s="115">
        <v>7</v>
      </c>
      <c r="K30" s="115"/>
      <c r="L30" s="115">
        <v>3401280</v>
      </c>
      <c r="M30" s="115">
        <v>98</v>
      </c>
      <c r="N30" s="456"/>
      <c r="O30" s="457"/>
      <c r="P30" s="159">
        <v>341.25799999999998</v>
      </c>
    </row>
    <row r="31" spans="1:16" s="159" customFormat="1" ht="29.25" customHeight="1">
      <c r="A31" s="190" t="s">
        <v>157</v>
      </c>
      <c r="B31" s="115" t="s">
        <v>565</v>
      </c>
      <c r="C31" s="76">
        <v>14</v>
      </c>
      <c r="D31" s="116" t="s">
        <v>116</v>
      </c>
      <c r="E31" s="116" t="s">
        <v>115</v>
      </c>
      <c r="F31" s="115">
        <v>7</v>
      </c>
      <c r="G31" s="115"/>
      <c r="H31" s="115"/>
      <c r="I31" s="115"/>
      <c r="J31" s="115">
        <v>7</v>
      </c>
      <c r="K31" s="115"/>
      <c r="L31" s="115">
        <v>3401280</v>
      </c>
      <c r="M31" s="115">
        <v>98</v>
      </c>
      <c r="N31" s="456"/>
      <c r="O31" s="457"/>
      <c r="P31" s="159">
        <v>341.25799999999998</v>
      </c>
    </row>
    <row r="32" spans="1:16" s="159" customFormat="1" ht="29.25" customHeight="1">
      <c r="A32" s="190" t="s">
        <v>157</v>
      </c>
      <c r="B32" s="115" t="s">
        <v>79</v>
      </c>
      <c r="C32" s="76">
        <v>14</v>
      </c>
      <c r="D32" s="116" t="s">
        <v>116</v>
      </c>
      <c r="E32" s="116" t="s">
        <v>115</v>
      </c>
      <c r="F32" s="115">
        <v>7</v>
      </c>
      <c r="G32" s="115"/>
      <c r="H32" s="115"/>
      <c r="I32" s="115"/>
      <c r="J32" s="115">
        <v>7</v>
      </c>
      <c r="K32" s="115"/>
      <c r="L32" s="115">
        <v>3401280</v>
      </c>
      <c r="M32" s="115">
        <v>98</v>
      </c>
      <c r="N32" s="456"/>
      <c r="O32" s="457"/>
      <c r="P32" s="159">
        <v>341.25799999999998</v>
      </c>
    </row>
    <row r="33" spans="1:19" s="159" customFormat="1" ht="29.25" customHeight="1">
      <c r="A33" s="190" t="s">
        <v>157</v>
      </c>
      <c r="B33" s="115" t="s">
        <v>44</v>
      </c>
      <c r="C33" s="76">
        <v>14</v>
      </c>
      <c r="D33" s="116" t="s">
        <v>116</v>
      </c>
      <c r="E33" s="116" t="s">
        <v>115</v>
      </c>
      <c r="F33" s="115">
        <v>7</v>
      </c>
      <c r="G33" s="115"/>
      <c r="H33" s="115"/>
      <c r="I33" s="115"/>
      <c r="J33" s="115">
        <v>7</v>
      </c>
      <c r="K33" s="115"/>
      <c r="L33" s="115">
        <v>3401280</v>
      </c>
      <c r="M33" s="115">
        <v>98</v>
      </c>
      <c r="N33" s="456"/>
      <c r="O33" s="457"/>
      <c r="P33" s="159">
        <v>341.25799999999998</v>
      </c>
    </row>
    <row r="34" spans="1:19" s="159" customFormat="1" ht="29.25" customHeight="1">
      <c r="A34" s="190" t="s">
        <v>208</v>
      </c>
      <c r="B34" s="115" t="s">
        <v>44</v>
      </c>
      <c r="C34" s="76">
        <v>4.3</v>
      </c>
      <c r="D34" s="116" t="s">
        <v>116</v>
      </c>
      <c r="E34" s="116" t="s">
        <v>115</v>
      </c>
      <c r="F34" s="115">
        <v>1</v>
      </c>
      <c r="G34" s="115">
        <v>1</v>
      </c>
      <c r="H34" s="115"/>
      <c r="I34" s="115"/>
      <c r="J34" s="115">
        <v>2</v>
      </c>
      <c r="K34" s="115"/>
      <c r="L34" s="115">
        <v>3401280</v>
      </c>
      <c r="M34" s="115">
        <v>8.6</v>
      </c>
      <c r="N34" s="456"/>
      <c r="O34" s="457"/>
      <c r="P34" s="159">
        <v>778.4</v>
      </c>
    </row>
    <row r="35" spans="1:19" s="159" customFormat="1" ht="29.25" customHeight="1">
      <c r="A35" s="190" t="s">
        <v>157</v>
      </c>
      <c r="B35" s="115" t="s">
        <v>60</v>
      </c>
      <c r="C35" s="76">
        <v>18</v>
      </c>
      <c r="D35" s="116" t="s">
        <v>116</v>
      </c>
      <c r="E35" s="116" t="s">
        <v>115</v>
      </c>
      <c r="F35" s="115">
        <v>7</v>
      </c>
      <c r="G35" s="115">
        <v>2</v>
      </c>
      <c r="H35" s="115"/>
      <c r="I35" s="115"/>
      <c r="J35" s="115">
        <v>9</v>
      </c>
      <c r="K35" s="115"/>
      <c r="L35" s="115">
        <v>3401280</v>
      </c>
      <c r="M35" s="115">
        <v>162</v>
      </c>
      <c r="N35" s="456"/>
      <c r="O35" s="457"/>
      <c r="P35" s="159">
        <v>0</v>
      </c>
    </row>
    <row r="36" spans="1:19" s="159" customFormat="1" ht="29.25" customHeight="1">
      <c r="A36" s="190" t="s">
        <v>208</v>
      </c>
      <c r="B36" s="115" t="s">
        <v>60</v>
      </c>
      <c r="C36" s="76">
        <v>4.3</v>
      </c>
      <c r="D36" s="116" t="s">
        <v>116</v>
      </c>
      <c r="E36" s="116" t="s">
        <v>115</v>
      </c>
      <c r="F36" s="115">
        <v>6</v>
      </c>
      <c r="G36" s="115">
        <v>1</v>
      </c>
      <c r="H36" s="115"/>
      <c r="I36" s="115"/>
      <c r="J36" s="115">
        <v>7</v>
      </c>
      <c r="K36" s="115"/>
      <c r="L36" s="115">
        <v>3401280</v>
      </c>
      <c r="M36" s="115">
        <v>30.099999999999998</v>
      </c>
      <c r="N36" s="456"/>
      <c r="O36" s="457"/>
      <c r="P36" s="159">
        <v>778.4</v>
      </c>
    </row>
    <row r="37" spans="1:19" s="159" customFormat="1" ht="29.25" customHeight="1">
      <c r="A37" s="190" t="s">
        <v>157</v>
      </c>
      <c r="B37" s="115" t="s">
        <v>60</v>
      </c>
      <c r="C37" s="76">
        <v>14</v>
      </c>
      <c r="D37" s="116" t="s">
        <v>116</v>
      </c>
      <c r="E37" s="116" t="s">
        <v>115</v>
      </c>
      <c r="F37" s="115">
        <v>7</v>
      </c>
      <c r="G37" s="115">
        <v>1</v>
      </c>
      <c r="H37" s="115"/>
      <c r="I37" s="115"/>
      <c r="J37" s="115">
        <v>8</v>
      </c>
      <c r="K37" s="115"/>
      <c r="L37" s="115">
        <v>3401280</v>
      </c>
      <c r="M37" s="115">
        <v>112</v>
      </c>
      <c r="N37" s="456"/>
      <c r="O37" s="457"/>
      <c r="P37" s="159">
        <v>341.25799999999998</v>
      </c>
    </row>
    <row r="38" spans="1:19" s="159" customFormat="1" ht="29.25" customHeight="1">
      <c r="A38" s="190" t="s">
        <v>525</v>
      </c>
      <c r="B38" s="115" t="s">
        <v>74</v>
      </c>
      <c r="C38" s="76">
        <v>6</v>
      </c>
      <c r="D38" s="116" t="s">
        <v>116</v>
      </c>
      <c r="E38" s="116" t="s">
        <v>115</v>
      </c>
      <c r="F38" s="115">
        <v>7</v>
      </c>
      <c r="G38" s="115">
        <v>2</v>
      </c>
      <c r="H38" s="115"/>
      <c r="I38" s="115"/>
      <c r="J38" s="115">
        <v>9</v>
      </c>
      <c r="K38" s="115"/>
      <c r="L38" s="115">
        <v>3401280</v>
      </c>
      <c r="M38" s="115">
        <v>54</v>
      </c>
      <c r="N38" s="456"/>
      <c r="O38" s="457"/>
      <c r="P38" s="159">
        <v>778.4</v>
      </c>
    </row>
    <row r="39" spans="1:19" s="159" customFormat="1" ht="29.25" customHeight="1">
      <c r="A39" s="190" t="s">
        <v>157</v>
      </c>
      <c r="B39" s="115" t="s">
        <v>74</v>
      </c>
      <c r="C39" s="76">
        <v>18</v>
      </c>
      <c r="D39" s="116" t="s">
        <v>116</v>
      </c>
      <c r="E39" s="116" t="s">
        <v>115</v>
      </c>
      <c r="F39" s="115">
        <v>7</v>
      </c>
      <c r="G39" s="115">
        <v>2</v>
      </c>
      <c r="H39" s="115"/>
      <c r="I39" s="115"/>
      <c r="J39" s="115">
        <v>9</v>
      </c>
      <c r="K39" s="115"/>
      <c r="L39" s="115">
        <v>3401280</v>
      </c>
      <c r="M39" s="115">
        <v>162</v>
      </c>
      <c r="N39" s="456"/>
      <c r="O39" s="457"/>
      <c r="P39" s="159">
        <v>0</v>
      </c>
    </row>
    <row r="40" spans="1:19" s="159" customFormat="1" ht="29.25" customHeight="1">
      <c r="A40" s="190" t="s">
        <v>158</v>
      </c>
      <c r="B40" s="115" t="s">
        <v>75</v>
      </c>
      <c r="C40" s="76">
        <v>4</v>
      </c>
      <c r="D40" s="116" t="s">
        <v>116</v>
      </c>
      <c r="E40" s="116" t="s">
        <v>115</v>
      </c>
      <c r="F40" s="115">
        <v>3</v>
      </c>
      <c r="G40" s="115">
        <v>1</v>
      </c>
      <c r="H40" s="115"/>
      <c r="I40" s="115"/>
      <c r="J40" s="115">
        <v>4</v>
      </c>
      <c r="K40" s="115"/>
      <c r="L40" s="115">
        <v>3401280</v>
      </c>
      <c r="M40" s="115">
        <v>16</v>
      </c>
      <c r="N40" s="456"/>
      <c r="O40" s="457"/>
      <c r="P40" s="159">
        <v>778.4</v>
      </c>
    </row>
    <row r="41" spans="1:19" s="159" customFormat="1" ht="29.25" customHeight="1">
      <c r="A41" s="190" t="s">
        <v>157</v>
      </c>
      <c r="B41" s="115" t="s">
        <v>75</v>
      </c>
      <c r="C41" s="76">
        <v>18</v>
      </c>
      <c r="D41" s="116" t="s">
        <v>116</v>
      </c>
      <c r="E41" s="116" t="s">
        <v>115</v>
      </c>
      <c r="F41" s="115">
        <v>7</v>
      </c>
      <c r="G41" s="115">
        <v>2</v>
      </c>
      <c r="H41" s="115"/>
      <c r="I41" s="115"/>
      <c r="J41" s="115">
        <v>9</v>
      </c>
      <c r="K41" s="115"/>
      <c r="L41" s="115">
        <v>3401280</v>
      </c>
      <c r="M41" s="115">
        <v>162</v>
      </c>
      <c r="N41" s="456"/>
      <c r="O41" s="457"/>
      <c r="P41" s="159">
        <v>341.25799999999998</v>
      </c>
    </row>
    <row r="42" spans="1:19" s="159" customFormat="1" ht="29.25" customHeight="1">
      <c r="A42" s="190" t="s">
        <v>526</v>
      </c>
      <c r="B42" s="115" t="s">
        <v>49</v>
      </c>
      <c r="C42" s="76">
        <v>6</v>
      </c>
      <c r="D42" s="116" t="s">
        <v>116</v>
      </c>
      <c r="E42" s="116" t="s">
        <v>115</v>
      </c>
      <c r="F42" s="115">
        <v>7</v>
      </c>
      <c r="G42" s="115">
        <v>2</v>
      </c>
      <c r="H42" s="115"/>
      <c r="I42" s="115"/>
      <c r="J42" s="115">
        <v>9</v>
      </c>
      <c r="K42" s="115"/>
      <c r="L42" s="115">
        <v>3401280</v>
      </c>
      <c r="M42" s="115">
        <v>52</v>
      </c>
      <c r="N42" s="456"/>
      <c r="O42" s="457"/>
      <c r="P42" s="159">
        <v>778.4</v>
      </c>
    </row>
    <row r="43" spans="1:19" s="159" customFormat="1" ht="29.25" customHeight="1">
      <c r="A43" s="190" t="s">
        <v>157</v>
      </c>
      <c r="B43" s="115" t="s">
        <v>48</v>
      </c>
      <c r="C43" s="76">
        <v>18</v>
      </c>
      <c r="D43" s="116" t="s">
        <v>116</v>
      </c>
      <c r="E43" s="116" t="s">
        <v>115</v>
      </c>
      <c r="F43" s="115">
        <v>7</v>
      </c>
      <c r="G43" s="115">
        <v>2</v>
      </c>
      <c r="H43" s="115"/>
      <c r="I43" s="115"/>
      <c r="J43" s="115">
        <v>9</v>
      </c>
      <c r="K43" s="115"/>
      <c r="L43" s="115">
        <v>3401280</v>
      </c>
      <c r="M43" s="115">
        <v>160</v>
      </c>
      <c r="N43" s="456"/>
      <c r="O43" s="457"/>
      <c r="P43" s="159">
        <v>0</v>
      </c>
    </row>
    <row r="44" spans="1:19" s="159" customFormat="1" ht="29.25" customHeight="1">
      <c r="A44" s="190" t="s">
        <v>157</v>
      </c>
      <c r="B44" s="115" t="s">
        <v>76</v>
      </c>
      <c r="C44" s="76">
        <v>18</v>
      </c>
      <c r="D44" s="116" t="s">
        <v>116</v>
      </c>
      <c r="E44" s="116" t="s">
        <v>115</v>
      </c>
      <c r="F44" s="115">
        <v>7</v>
      </c>
      <c r="G44" s="115">
        <v>1</v>
      </c>
      <c r="H44" s="115"/>
      <c r="I44" s="115"/>
      <c r="J44" s="115">
        <v>8</v>
      </c>
      <c r="K44" s="115"/>
      <c r="L44" s="115">
        <v>3401280</v>
      </c>
      <c r="M44" s="115">
        <v>144</v>
      </c>
      <c r="N44" s="456"/>
      <c r="O44" s="457"/>
      <c r="P44" s="159">
        <v>341.25799999999998</v>
      </c>
    </row>
    <row r="45" spans="1:19" s="159" customFormat="1" ht="29.25" customHeight="1">
      <c r="A45" s="190" t="s">
        <v>157</v>
      </c>
      <c r="B45" s="115" t="s">
        <v>85</v>
      </c>
      <c r="C45" s="76">
        <v>18</v>
      </c>
      <c r="D45" s="116" t="s">
        <v>116</v>
      </c>
      <c r="E45" s="116" t="s">
        <v>115</v>
      </c>
      <c r="F45" s="115">
        <v>7</v>
      </c>
      <c r="G45" s="115">
        <v>2</v>
      </c>
      <c r="H45" s="115"/>
      <c r="I45" s="115"/>
      <c r="J45" s="115">
        <v>9</v>
      </c>
      <c r="K45" s="115"/>
      <c r="L45" s="115">
        <v>3401280</v>
      </c>
      <c r="M45" s="115">
        <v>162</v>
      </c>
      <c r="N45" s="456"/>
      <c r="O45" s="457"/>
      <c r="P45" s="159">
        <v>341.25799999999998</v>
      </c>
    </row>
    <row r="46" spans="1:19" s="272" customFormat="1" ht="12.75" customHeight="1">
      <c r="A46" s="521" t="s">
        <v>527</v>
      </c>
      <c r="B46" s="522"/>
      <c r="C46" s="523"/>
      <c r="D46" s="524"/>
      <c r="E46" s="524"/>
      <c r="F46" s="522">
        <v>101</v>
      </c>
      <c r="G46" s="522">
        <v>19</v>
      </c>
      <c r="H46" s="522"/>
      <c r="I46" s="522"/>
      <c r="J46" s="522">
        <v>120</v>
      </c>
      <c r="K46" s="522"/>
      <c r="L46" s="522"/>
      <c r="M46" s="525">
        <v>1616.7</v>
      </c>
      <c r="N46" s="526"/>
      <c r="O46" s="527"/>
    </row>
    <row r="47" spans="1:19" s="97" customFormat="1" ht="12.75" customHeight="1">
      <c r="A47" s="462" t="s">
        <v>528</v>
      </c>
      <c r="B47" s="528"/>
      <c r="C47" s="529"/>
      <c r="D47" s="530"/>
      <c r="E47" s="530"/>
      <c r="F47" s="531">
        <v>109</v>
      </c>
      <c r="G47" s="531">
        <v>9</v>
      </c>
      <c r="H47" s="531"/>
      <c r="I47" s="531"/>
      <c r="J47" s="531">
        <v>118</v>
      </c>
      <c r="K47" s="531"/>
      <c r="L47" s="531"/>
      <c r="M47" s="532">
        <v>1876</v>
      </c>
      <c r="N47" s="533"/>
      <c r="O47" s="534">
        <v>12</v>
      </c>
      <c r="P47" s="464">
        <v>153</v>
      </c>
      <c r="Q47" s="464">
        <v>1876</v>
      </c>
      <c r="R47" s="464">
        <v>341.3</v>
      </c>
      <c r="S47" s="464"/>
    </row>
    <row r="48" spans="1:19" s="97" customFormat="1" ht="12.75" customHeight="1">
      <c r="A48" s="462" t="s">
        <v>529</v>
      </c>
      <c r="B48" s="528"/>
      <c r="C48" s="529"/>
      <c r="D48" s="530"/>
      <c r="E48" s="530"/>
      <c r="F48" s="531">
        <v>51</v>
      </c>
      <c r="G48" s="531">
        <v>12</v>
      </c>
      <c r="H48" s="531"/>
      <c r="I48" s="531"/>
      <c r="J48" s="531">
        <v>63</v>
      </c>
      <c r="K48" s="531"/>
      <c r="L48" s="531"/>
      <c r="M48" s="532">
        <v>333.7</v>
      </c>
      <c r="N48" s="533"/>
      <c r="O48" s="535"/>
      <c r="P48" s="463"/>
    </row>
    <row r="49" spans="1:16" s="59" customFormat="1" ht="18" customHeight="1">
      <c r="A49" s="536" t="s">
        <v>117</v>
      </c>
      <c r="B49" s="537"/>
      <c r="C49" s="538"/>
      <c r="D49" s="661" t="s">
        <v>568</v>
      </c>
      <c r="E49" s="661"/>
      <c r="F49" s="538">
        <v>160</v>
      </c>
      <c r="G49" s="538">
        <v>21</v>
      </c>
      <c r="H49" s="538"/>
      <c r="I49" s="538"/>
      <c r="J49" s="539">
        <v>181</v>
      </c>
      <c r="K49" s="538"/>
      <c r="L49" s="539"/>
      <c r="M49" s="540">
        <v>2209.6999999999998</v>
      </c>
      <c r="N49" s="541"/>
      <c r="O49" s="542"/>
    </row>
    <row r="50" spans="1:16" s="465" customFormat="1" ht="15">
      <c r="A50" s="87"/>
      <c r="B50" s="197"/>
      <c r="C50" s="87"/>
      <c r="D50" s="88"/>
      <c r="E50" s="89"/>
      <c r="F50" s="87"/>
      <c r="G50" s="87"/>
      <c r="H50" s="87"/>
      <c r="I50" s="87"/>
      <c r="J50" s="87"/>
      <c r="K50" s="87"/>
      <c r="L50" s="87"/>
      <c r="M50" s="87"/>
      <c r="N50" s="90"/>
      <c r="P50" s="466"/>
    </row>
    <row r="51" spans="1:16" s="467" customFormat="1" ht="15">
      <c r="A51" s="625" t="s">
        <v>118</v>
      </c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P51" s="468"/>
    </row>
    <row r="52" spans="1:16" s="467" customFormat="1" ht="15">
      <c r="A52" s="399"/>
      <c r="B52" s="469"/>
      <c r="C52" s="399"/>
      <c r="D52" s="399"/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P52" s="468"/>
    </row>
    <row r="53" spans="1:16" s="467" customFormat="1" ht="15">
      <c r="A53" s="399"/>
      <c r="B53" s="470"/>
      <c r="C53" s="471"/>
      <c r="D53" s="471"/>
      <c r="E53" s="471"/>
      <c r="F53" s="471"/>
      <c r="G53" s="471"/>
      <c r="H53" s="471"/>
      <c r="I53" s="471"/>
      <c r="J53" s="471"/>
      <c r="K53" s="399"/>
      <c r="L53" s="399"/>
      <c r="M53" s="399"/>
      <c r="N53" s="399"/>
      <c r="P53" s="468"/>
    </row>
    <row r="54" spans="1:16" s="467" customFormat="1" ht="15">
      <c r="A54" s="399"/>
      <c r="B54" s="469"/>
      <c r="C54" s="399"/>
      <c r="D54" s="399"/>
      <c r="E54" s="399"/>
      <c r="F54" s="399"/>
      <c r="G54" s="399"/>
      <c r="H54" s="399"/>
      <c r="I54" s="399"/>
      <c r="J54" s="399"/>
      <c r="K54" s="399"/>
      <c r="L54" s="399"/>
      <c r="M54" s="399"/>
      <c r="N54" s="399"/>
      <c r="P54" s="468"/>
    </row>
    <row r="55" spans="1:16" s="91" customFormat="1" ht="10.9" customHeight="1">
      <c r="B55" s="198"/>
      <c r="C55" s="200"/>
      <c r="K55" s="198"/>
      <c r="L55" s="198"/>
      <c r="M55" s="198"/>
    </row>
    <row r="56" spans="1:16" s="91" customFormat="1" ht="24.75" customHeight="1">
      <c r="B56" s="198"/>
      <c r="C56" s="200"/>
      <c r="K56" s="198"/>
      <c r="L56" s="198"/>
      <c r="M56" s="198"/>
    </row>
    <row r="57" spans="1:16" s="91" customFormat="1">
      <c r="B57" s="198"/>
      <c r="C57" s="200"/>
      <c r="K57" s="198"/>
      <c r="L57" s="198"/>
      <c r="M57" s="198"/>
    </row>
    <row r="58" spans="1:16" s="91" customFormat="1">
      <c r="B58" s="198"/>
      <c r="C58" s="200"/>
      <c r="K58" s="198"/>
      <c r="L58" s="198"/>
      <c r="M58" s="198"/>
    </row>
    <row r="59" spans="1:16" s="91" customFormat="1">
      <c r="B59" s="198"/>
      <c r="C59" s="200"/>
      <c r="K59" s="198"/>
      <c r="L59" s="198"/>
      <c r="M59" s="198"/>
    </row>
    <row r="60" spans="1:16" s="91" customFormat="1">
      <c r="B60" s="198"/>
      <c r="C60" s="200"/>
      <c r="K60" s="198"/>
      <c r="L60" s="198"/>
      <c r="M60" s="198"/>
    </row>
    <row r="61" spans="1:16" s="91" customFormat="1">
      <c r="B61" s="198"/>
      <c r="C61" s="200"/>
      <c r="K61" s="198"/>
      <c r="L61" s="198"/>
      <c r="M61" s="198"/>
    </row>
    <row r="62" spans="1:16" s="91" customFormat="1">
      <c r="B62" s="198"/>
      <c r="C62" s="200"/>
      <c r="K62" s="198"/>
      <c r="L62" s="198"/>
      <c r="M62" s="198"/>
    </row>
    <row r="63" spans="1:16" s="91" customFormat="1">
      <c r="B63" s="198"/>
      <c r="C63" s="200"/>
      <c r="K63" s="198"/>
      <c r="L63" s="198"/>
      <c r="M63" s="198"/>
    </row>
    <row r="64" spans="1:16" s="91" customFormat="1">
      <c r="B64" s="198"/>
      <c r="C64" s="200"/>
      <c r="K64" s="198"/>
      <c r="L64" s="198"/>
      <c r="M64" s="198"/>
    </row>
    <row r="65" spans="1:16" s="91" customFormat="1">
      <c r="B65" s="198"/>
      <c r="C65" s="200"/>
      <c r="K65" s="198"/>
      <c r="L65" s="198"/>
      <c r="M65" s="198"/>
    </row>
    <row r="66" spans="1:16" s="91" customFormat="1">
      <c r="B66" s="198"/>
      <c r="C66" s="200"/>
      <c r="K66" s="198"/>
      <c r="L66" s="198"/>
      <c r="M66" s="198"/>
    </row>
    <row r="67" spans="1:16" s="91" customFormat="1">
      <c r="B67" s="198"/>
      <c r="C67" s="200"/>
      <c r="K67" s="198"/>
      <c r="L67" s="198"/>
      <c r="M67" s="198"/>
    </row>
    <row r="68" spans="1:16" s="91" customFormat="1">
      <c r="B68" s="198"/>
      <c r="C68" s="200"/>
      <c r="K68" s="198"/>
      <c r="L68" s="198"/>
      <c r="M68" s="198"/>
    </row>
    <row r="69" spans="1:16" s="91" customFormat="1">
      <c r="B69" s="198"/>
      <c r="C69" s="200"/>
      <c r="K69" s="198"/>
      <c r="L69" s="198"/>
      <c r="M69" s="198"/>
    </row>
    <row r="70" spans="1:16" s="91" customFormat="1">
      <c r="B70" s="198"/>
      <c r="C70" s="200"/>
      <c r="K70" s="198"/>
      <c r="L70" s="198"/>
      <c r="M70" s="198"/>
    </row>
    <row r="71" spans="1:16" s="91" customFormat="1">
      <c r="B71" s="198"/>
      <c r="C71" s="200"/>
      <c r="K71" s="198"/>
      <c r="L71" s="198"/>
      <c r="M71" s="198"/>
    </row>
    <row r="72" spans="1:16" s="91" customFormat="1">
      <c r="B72" s="198"/>
      <c r="C72" s="200"/>
      <c r="K72" s="198"/>
      <c r="L72" s="198"/>
      <c r="M72" s="198"/>
    </row>
    <row r="73" spans="1:16" s="91" customFormat="1">
      <c r="B73" s="198"/>
      <c r="C73" s="200"/>
      <c r="K73" s="198"/>
      <c r="L73" s="198"/>
      <c r="M73" s="198"/>
    </row>
    <row r="74" spans="1:16">
      <c r="A74" s="91"/>
      <c r="B74" s="198"/>
      <c r="C74" s="200"/>
      <c r="D74" s="91"/>
      <c r="E74" s="91"/>
      <c r="F74" s="91"/>
      <c r="G74" s="91"/>
      <c r="H74" s="91"/>
      <c r="I74" s="91"/>
      <c r="J74" s="91"/>
      <c r="K74" s="198"/>
      <c r="L74" s="198"/>
      <c r="M74" s="198"/>
      <c r="N74" s="91"/>
      <c r="O74" s="91"/>
      <c r="P74" s="91"/>
    </row>
    <row r="75" spans="1:16">
      <c r="O75" s="93"/>
    </row>
    <row r="76" spans="1:16">
      <c r="O76" s="93"/>
    </row>
    <row r="77" spans="1:16">
      <c r="O77" s="93"/>
    </row>
    <row r="78" spans="1:16">
      <c r="O78" s="93"/>
    </row>
    <row r="79" spans="1:16">
      <c r="O79" s="93"/>
    </row>
    <row r="80" spans="1:16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  <row r="85" spans="15:15">
      <c r="O85" s="93"/>
    </row>
    <row r="86" spans="15:15">
      <c r="O86" s="93"/>
    </row>
    <row r="87" spans="15:15">
      <c r="O87" s="93"/>
    </row>
    <row r="88" spans="15:15">
      <c r="O88" s="93"/>
    </row>
    <row r="89" spans="15:15">
      <c r="O89" s="93"/>
    </row>
    <row r="90" spans="15:15">
      <c r="O90" s="93"/>
    </row>
    <row r="91" spans="15:15">
      <c r="O91" s="93"/>
    </row>
    <row r="92" spans="15:15">
      <c r="O92" s="93"/>
    </row>
    <row r="93" spans="15:15">
      <c r="O93" s="93"/>
    </row>
    <row r="94" spans="15:15">
      <c r="O94" s="93"/>
    </row>
    <row r="95" spans="15:15">
      <c r="O95" s="93"/>
    </row>
    <row r="96" spans="15:15">
      <c r="O96" s="93"/>
    </row>
    <row r="97" spans="15:15">
      <c r="O97" s="93"/>
    </row>
    <row r="98" spans="15:15">
      <c r="O98" s="93"/>
    </row>
    <row r="99" spans="15:15">
      <c r="O99" s="93"/>
    </row>
    <row r="100" spans="15:15">
      <c r="O100" s="93"/>
    </row>
    <row r="101" spans="15:15">
      <c r="O101" s="93"/>
    </row>
    <row r="102" spans="15:15">
      <c r="O102" s="93"/>
    </row>
    <row r="103" spans="15:15">
      <c r="O103" s="93"/>
    </row>
    <row r="104" spans="15:15">
      <c r="O104" s="93"/>
    </row>
    <row r="105" spans="15:15">
      <c r="O105" s="93"/>
    </row>
    <row r="106" spans="15:15">
      <c r="O106" s="93"/>
    </row>
    <row r="107" spans="15:15">
      <c r="O107" s="93"/>
    </row>
    <row r="108" spans="15:15">
      <c r="O108" s="93"/>
    </row>
    <row r="109" spans="15:15">
      <c r="O109" s="93"/>
    </row>
    <row r="110" spans="15:15">
      <c r="O110" s="93"/>
    </row>
    <row r="111" spans="15:15">
      <c r="O111" s="93"/>
    </row>
    <row r="112" spans="15:15">
      <c r="O112" s="93"/>
    </row>
    <row r="113" spans="15:15">
      <c r="O113" s="93"/>
    </row>
    <row r="114" spans="15:15">
      <c r="O114" s="93"/>
    </row>
    <row r="115" spans="15:15">
      <c r="O115" s="93"/>
    </row>
    <row r="116" spans="15:15">
      <c r="O116" s="93"/>
    </row>
    <row r="117" spans="15:15">
      <c r="O117" s="93"/>
    </row>
    <row r="118" spans="15:15">
      <c r="O118" s="93"/>
    </row>
    <row r="119" spans="15:15">
      <c r="O119" s="93"/>
    </row>
    <row r="120" spans="15:15">
      <c r="O120" s="93"/>
    </row>
    <row r="121" spans="15:15">
      <c r="O121" s="93"/>
    </row>
    <row r="122" spans="15:15">
      <c r="O122" s="93"/>
    </row>
    <row r="123" spans="15:15">
      <c r="O123" s="93"/>
    </row>
    <row r="124" spans="15:15">
      <c r="O124" s="93"/>
    </row>
    <row r="125" spans="15:15">
      <c r="O125" s="93"/>
    </row>
    <row r="126" spans="15:15">
      <c r="O126" s="93"/>
    </row>
    <row r="127" spans="15:15">
      <c r="O127" s="93"/>
    </row>
    <row r="128" spans="15:15">
      <c r="O128" s="93"/>
    </row>
    <row r="129" spans="15:15">
      <c r="O129" s="93"/>
    </row>
    <row r="130" spans="15:15">
      <c r="O130" s="93"/>
    </row>
    <row r="131" spans="15:15">
      <c r="O131" s="93"/>
    </row>
    <row r="132" spans="15:15">
      <c r="O132" s="93"/>
    </row>
    <row r="133" spans="15:15">
      <c r="O133" s="93"/>
    </row>
    <row r="134" spans="15:15">
      <c r="O134" s="93"/>
    </row>
    <row r="135" spans="15:15">
      <c r="O135" s="93"/>
    </row>
    <row r="136" spans="15:15">
      <c r="O136" s="93"/>
    </row>
    <row r="137" spans="15:15">
      <c r="O137" s="93"/>
    </row>
    <row r="138" spans="15:15">
      <c r="O138" s="93"/>
    </row>
    <row r="139" spans="15:15">
      <c r="O139" s="93"/>
    </row>
    <row r="140" spans="15:15">
      <c r="O140" s="93"/>
    </row>
    <row r="141" spans="15:15">
      <c r="O141" s="93"/>
    </row>
    <row r="142" spans="15:15">
      <c r="O142" s="93"/>
    </row>
    <row r="143" spans="15:15">
      <c r="O143" s="93"/>
    </row>
    <row r="144" spans="15:15">
      <c r="O144" s="93"/>
    </row>
    <row r="145" spans="15:15">
      <c r="O145" s="93"/>
    </row>
    <row r="146" spans="15:15">
      <c r="O146" s="93"/>
    </row>
    <row r="147" spans="15:15">
      <c r="O147" s="93"/>
    </row>
    <row r="148" spans="15:15">
      <c r="O148" s="93"/>
    </row>
    <row r="149" spans="15:15">
      <c r="O149" s="93"/>
    </row>
    <row r="150" spans="15:15">
      <c r="O150" s="93"/>
    </row>
    <row r="151" spans="15:15">
      <c r="O151" s="93"/>
    </row>
    <row r="152" spans="15:15">
      <c r="O152" s="93"/>
    </row>
    <row r="153" spans="15:15">
      <c r="O153" s="93"/>
    </row>
    <row r="154" spans="15:15">
      <c r="O154" s="93"/>
    </row>
    <row r="155" spans="15:15">
      <c r="O155" s="93"/>
    </row>
    <row r="156" spans="15:15">
      <c r="O156" s="93"/>
    </row>
  </sheetData>
  <mergeCells count="35">
    <mergeCell ref="K1:O1"/>
    <mergeCell ref="K2:O2"/>
    <mergeCell ref="A4:O4"/>
    <mergeCell ref="A5:A6"/>
    <mergeCell ref="B5:B6"/>
    <mergeCell ref="C5:C6"/>
    <mergeCell ref="F5:J5"/>
    <mergeCell ref="K5:K6"/>
    <mergeCell ref="L5:L6"/>
    <mergeCell ref="M5:M6"/>
    <mergeCell ref="O5:O6"/>
    <mergeCell ref="D6:E6"/>
    <mergeCell ref="A8:P8"/>
    <mergeCell ref="A9:P9"/>
    <mergeCell ref="A10:P10"/>
    <mergeCell ref="A51:N51"/>
    <mergeCell ref="DR10:EF10"/>
    <mergeCell ref="Q10:AE10"/>
    <mergeCell ref="D49:E49"/>
    <mergeCell ref="HD10:HR10"/>
    <mergeCell ref="HS10:IG10"/>
    <mergeCell ref="IH10:IV10"/>
    <mergeCell ref="A11:N11"/>
    <mergeCell ref="A29:N29"/>
    <mergeCell ref="FZ10:GN10"/>
    <mergeCell ref="GO10:HC10"/>
    <mergeCell ref="EG10:EU10"/>
    <mergeCell ref="EV10:FJ10"/>
    <mergeCell ref="FK10:FY10"/>
    <mergeCell ref="AF10:AT10"/>
    <mergeCell ref="AU10:BI10"/>
    <mergeCell ref="BJ10:BX10"/>
    <mergeCell ref="BY10:CM10"/>
    <mergeCell ref="CN10:DB10"/>
    <mergeCell ref="DC10:DQ10"/>
  </mergeCells>
  <printOptions horizontalCentered="1"/>
  <pageMargins left="0.27559055118110237" right="0.23622047244094491" top="1.1023622047244095" bottom="0.39370078740157483" header="0.94488188976377963" footer="0.23622047244094491"/>
  <pageSetup paperSize="9" scale="90" firstPageNumber="2" orientation="landscape" useFirstPageNumber="1" r:id="rId1"/>
  <headerFooter differentFirst="1" alignWithMargins="0">
    <oddHeader xml:space="preserve">&amp;C&amp;9&amp;P-1 </oddHeader>
    <oddFooter>&amp;R&amp;8ЦШВСМ ГО "ФСТ "Спартак"</oddFooter>
  </headerFooter>
  <rowBreaks count="1" manualBreakCount="1">
    <brk id="20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Q111"/>
  <sheetViews>
    <sheetView view="pageBreakPreview" zoomScale="110" zoomScaleNormal="100" zoomScaleSheetLayoutView="110" workbookViewId="0">
      <selection activeCell="Q6" sqref="P5:Q6"/>
    </sheetView>
  </sheetViews>
  <sheetFormatPr defaultRowHeight="12.75"/>
  <cols>
    <col min="1" max="1" width="45.42578125" style="151" customWidth="1"/>
    <col min="2" max="2" width="9.5703125" style="70" customWidth="1"/>
    <col min="3" max="3" width="6.28515625" style="70" customWidth="1"/>
    <col min="4" max="4" width="16.42578125" style="114" customWidth="1"/>
    <col min="5" max="5" width="18.5703125" style="114" customWidth="1"/>
    <col min="6" max="6" width="6.140625" style="151" customWidth="1"/>
    <col min="7" max="7" width="5.42578125" style="151" customWidth="1"/>
    <col min="8" max="8" width="5.85546875" style="151" customWidth="1"/>
    <col min="9" max="9" width="6.28515625" style="151" customWidth="1"/>
    <col min="10" max="10" width="6.85546875" style="151" customWidth="1"/>
    <col min="11" max="11" width="7.28515625" style="70" customWidth="1"/>
    <col min="12" max="12" width="8" style="68" customWidth="1"/>
    <col min="13" max="13" width="8" style="70" customWidth="1"/>
    <col min="14" max="14" width="10.28515625" style="151" customWidth="1"/>
    <col min="15" max="15" width="11.85546875" style="151" customWidth="1"/>
    <col min="16" max="16" width="11.140625" style="151" bestFit="1" customWidth="1"/>
    <col min="17" max="17" width="19.5703125" style="151" customWidth="1"/>
    <col min="18" max="19" width="9.28515625" style="151" bestFit="1" customWidth="1"/>
    <col min="20" max="256" width="9.140625" style="151"/>
    <col min="257" max="257" width="44" style="151" customWidth="1"/>
    <col min="258" max="258" width="9.5703125" style="151" customWidth="1"/>
    <col min="259" max="259" width="6.28515625" style="151" customWidth="1"/>
    <col min="260" max="260" width="16.42578125" style="151" customWidth="1"/>
    <col min="261" max="261" width="18.5703125" style="151" customWidth="1"/>
    <col min="262" max="262" width="6.140625" style="151" customWidth="1"/>
    <col min="263" max="263" width="5.42578125" style="151" customWidth="1"/>
    <col min="264" max="264" width="5.85546875" style="151" customWidth="1"/>
    <col min="265" max="265" width="6.28515625" style="151" customWidth="1"/>
    <col min="266" max="266" width="6.85546875" style="151" customWidth="1"/>
    <col min="267" max="267" width="7.28515625" style="151" customWidth="1"/>
    <col min="268" max="269" width="8" style="151" customWidth="1"/>
    <col min="270" max="512" width="9.140625" style="151"/>
    <col min="513" max="513" width="44" style="151" customWidth="1"/>
    <col min="514" max="514" width="9.5703125" style="151" customWidth="1"/>
    <col min="515" max="515" width="6.28515625" style="151" customWidth="1"/>
    <col min="516" max="516" width="16.42578125" style="151" customWidth="1"/>
    <col min="517" max="517" width="18.5703125" style="151" customWidth="1"/>
    <col min="518" max="518" width="6.140625" style="151" customWidth="1"/>
    <col min="519" max="519" width="5.42578125" style="151" customWidth="1"/>
    <col min="520" max="520" width="5.85546875" style="151" customWidth="1"/>
    <col min="521" max="521" width="6.28515625" style="151" customWidth="1"/>
    <col min="522" max="522" width="6.85546875" style="151" customWidth="1"/>
    <col min="523" max="523" width="7.28515625" style="151" customWidth="1"/>
    <col min="524" max="525" width="8" style="151" customWidth="1"/>
    <col min="526" max="768" width="9.140625" style="151"/>
    <col min="769" max="769" width="44" style="151" customWidth="1"/>
    <col min="770" max="770" width="9.5703125" style="151" customWidth="1"/>
    <col min="771" max="771" width="6.28515625" style="151" customWidth="1"/>
    <col min="772" max="772" width="16.42578125" style="151" customWidth="1"/>
    <col min="773" max="773" width="18.5703125" style="151" customWidth="1"/>
    <col min="774" max="774" width="6.140625" style="151" customWidth="1"/>
    <col min="775" max="775" width="5.42578125" style="151" customWidth="1"/>
    <col min="776" max="776" width="5.85546875" style="151" customWidth="1"/>
    <col min="777" max="777" width="6.28515625" style="151" customWidth="1"/>
    <col min="778" max="778" width="6.85546875" style="151" customWidth="1"/>
    <col min="779" max="779" width="7.28515625" style="151" customWidth="1"/>
    <col min="780" max="781" width="8" style="151" customWidth="1"/>
    <col min="782" max="1024" width="9.140625" style="151"/>
    <col min="1025" max="1025" width="44" style="151" customWidth="1"/>
    <col min="1026" max="1026" width="9.5703125" style="151" customWidth="1"/>
    <col min="1027" max="1027" width="6.28515625" style="151" customWidth="1"/>
    <col min="1028" max="1028" width="16.42578125" style="151" customWidth="1"/>
    <col min="1029" max="1029" width="18.5703125" style="151" customWidth="1"/>
    <col min="1030" max="1030" width="6.140625" style="151" customWidth="1"/>
    <col min="1031" max="1031" width="5.42578125" style="151" customWidth="1"/>
    <col min="1032" max="1032" width="5.85546875" style="151" customWidth="1"/>
    <col min="1033" max="1033" width="6.28515625" style="151" customWidth="1"/>
    <col min="1034" max="1034" width="6.85546875" style="151" customWidth="1"/>
    <col min="1035" max="1035" width="7.28515625" style="151" customWidth="1"/>
    <col min="1036" max="1037" width="8" style="151" customWidth="1"/>
    <col min="1038" max="1280" width="9.140625" style="151"/>
    <col min="1281" max="1281" width="44" style="151" customWidth="1"/>
    <col min="1282" max="1282" width="9.5703125" style="151" customWidth="1"/>
    <col min="1283" max="1283" width="6.28515625" style="151" customWidth="1"/>
    <col min="1284" max="1284" width="16.42578125" style="151" customWidth="1"/>
    <col min="1285" max="1285" width="18.5703125" style="151" customWidth="1"/>
    <col min="1286" max="1286" width="6.140625" style="151" customWidth="1"/>
    <col min="1287" max="1287" width="5.42578125" style="151" customWidth="1"/>
    <col min="1288" max="1288" width="5.85546875" style="151" customWidth="1"/>
    <col min="1289" max="1289" width="6.28515625" style="151" customWidth="1"/>
    <col min="1290" max="1290" width="6.85546875" style="151" customWidth="1"/>
    <col min="1291" max="1291" width="7.28515625" style="151" customWidth="1"/>
    <col min="1292" max="1293" width="8" style="151" customWidth="1"/>
    <col min="1294" max="1536" width="9.140625" style="151"/>
    <col min="1537" max="1537" width="44" style="151" customWidth="1"/>
    <col min="1538" max="1538" width="9.5703125" style="151" customWidth="1"/>
    <col min="1539" max="1539" width="6.28515625" style="151" customWidth="1"/>
    <col min="1540" max="1540" width="16.42578125" style="151" customWidth="1"/>
    <col min="1541" max="1541" width="18.5703125" style="151" customWidth="1"/>
    <col min="1542" max="1542" width="6.140625" style="151" customWidth="1"/>
    <col min="1543" max="1543" width="5.42578125" style="151" customWidth="1"/>
    <col min="1544" max="1544" width="5.85546875" style="151" customWidth="1"/>
    <col min="1545" max="1545" width="6.28515625" style="151" customWidth="1"/>
    <col min="1546" max="1546" width="6.85546875" style="151" customWidth="1"/>
    <col min="1547" max="1547" width="7.28515625" style="151" customWidth="1"/>
    <col min="1548" max="1549" width="8" style="151" customWidth="1"/>
    <col min="1550" max="1792" width="9.140625" style="151"/>
    <col min="1793" max="1793" width="44" style="151" customWidth="1"/>
    <col min="1794" max="1794" width="9.5703125" style="151" customWidth="1"/>
    <col min="1795" max="1795" width="6.28515625" style="151" customWidth="1"/>
    <col min="1796" max="1796" width="16.42578125" style="151" customWidth="1"/>
    <col min="1797" max="1797" width="18.5703125" style="151" customWidth="1"/>
    <col min="1798" max="1798" width="6.140625" style="151" customWidth="1"/>
    <col min="1799" max="1799" width="5.42578125" style="151" customWidth="1"/>
    <col min="1800" max="1800" width="5.85546875" style="151" customWidth="1"/>
    <col min="1801" max="1801" width="6.28515625" style="151" customWidth="1"/>
    <col min="1802" max="1802" width="6.85546875" style="151" customWidth="1"/>
    <col min="1803" max="1803" width="7.28515625" style="151" customWidth="1"/>
    <col min="1804" max="1805" width="8" style="151" customWidth="1"/>
    <col min="1806" max="2048" width="9.140625" style="151"/>
    <col min="2049" max="2049" width="44" style="151" customWidth="1"/>
    <col min="2050" max="2050" width="9.5703125" style="151" customWidth="1"/>
    <col min="2051" max="2051" width="6.28515625" style="151" customWidth="1"/>
    <col min="2052" max="2052" width="16.42578125" style="151" customWidth="1"/>
    <col min="2053" max="2053" width="18.5703125" style="151" customWidth="1"/>
    <col min="2054" max="2054" width="6.140625" style="151" customWidth="1"/>
    <col min="2055" max="2055" width="5.42578125" style="151" customWidth="1"/>
    <col min="2056" max="2056" width="5.85546875" style="151" customWidth="1"/>
    <col min="2057" max="2057" width="6.28515625" style="151" customWidth="1"/>
    <col min="2058" max="2058" width="6.85546875" style="151" customWidth="1"/>
    <col min="2059" max="2059" width="7.28515625" style="151" customWidth="1"/>
    <col min="2060" max="2061" width="8" style="151" customWidth="1"/>
    <col min="2062" max="2304" width="9.140625" style="151"/>
    <col min="2305" max="2305" width="44" style="151" customWidth="1"/>
    <col min="2306" max="2306" width="9.5703125" style="151" customWidth="1"/>
    <col min="2307" max="2307" width="6.28515625" style="151" customWidth="1"/>
    <col min="2308" max="2308" width="16.42578125" style="151" customWidth="1"/>
    <col min="2309" max="2309" width="18.5703125" style="151" customWidth="1"/>
    <col min="2310" max="2310" width="6.140625" style="151" customWidth="1"/>
    <col min="2311" max="2311" width="5.42578125" style="151" customWidth="1"/>
    <col min="2312" max="2312" width="5.85546875" style="151" customWidth="1"/>
    <col min="2313" max="2313" width="6.28515625" style="151" customWidth="1"/>
    <col min="2314" max="2314" width="6.85546875" style="151" customWidth="1"/>
    <col min="2315" max="2315" width="7.28515625" style="151" customWidth="1"/>
    <col min="2316" max="2317" width="8" style="151" customWidth="1"/>
    <col min="2318" max="2560" width="9.140625" style="151"/>
    <col min="2561" max="2561" width="44" style="151" customWidth="1"/>
    <col min="2562" max="2562" width="9.5703125" style="151" customWidth="1"/>
    <col min="2563" max="2563" width="6.28515625" style="151" customWidth="1"/>
    <col min="2564" max="2564" width="16.42578125" style="151" customWidth="1"/>
    <col min="2565" max="2565" width="18.5703125" style="151" customWidth="1"/>
    <col min="2566" max="2566" width="6.140625" style="151" customWidth="1"/>
    <col min="2567" max="2567" width="5.42578125" style="151" customWidth="1"/>
    <col min="2568" max="2568" width="5.85546875" style="151" customWidth="1"/>
    <col min="2569" max="2569" width="6.28515625" style="151" customWidth="1"/>
    <col min="2570" max="2570" width="6.85546875" style="151" customWidth="1"/>
    <col min="2571" max="2571" width="7.28515625" style="151" customWidth="1"/>
    <col min="2572" max="2573" width="8" style="151" customWidth="1"/>
    <col min="2574" max="2816" width="9.140625" style="151"/>
    <col min="2817" max="2817" width="44" style="151" customWidth="1"/>
    <col min="2818" max="2818" width="9.5703125" style="151" customWidth="1"/>
    <col min="2819" max="2819" width="6.28515625" style="151" customWidth="1"/>
    <col min="2820" max="2820" width="16.42578125" style="151" customWidth="1"/>
    <col min="2821" max="2821" width="18.5703125" style="151" customWidth="1"/>
    <col min="2822" max="2822" width="6.140625" style="151" customWidth="1"/>
    <col min="2823" max="2823" width="5.42578125" style="151" customWidth="1"/>
    <col min="2824" max="2824" width="5.85546875" style="151" customWidth="1"/>
    <col min="2825" max="2825" width="6.28515625" style="151" customWidth="1"/>
    <col min="2826" max="2826" width="6.85546875" style="151" customWidth="1"/>
    <col min="2827" max="2827" width="7.28515625" style="151" customWidth="1"/>
    <col min="2828" max="2829" width="8" style="151" customWidth="1"/>
    <col min="2830" max="3072" width="9.140625" style="151"/>
    <col min="3073" max="3073" width="44" style="151" customWidth="1"/>
    <col min="3074" max="3074" width="9.5703125" style="151" customWidth="1"/>
    <col min="3075" max="3075" width="6.28515625" style="151" customWidth="1"/>
    <col min="3076" max="3076" width="16.42578125" style="151" customWidth="1"/>
    <col min="3077" max="3077" width="18.5703125" style="151" customWidth="1"/>
    <col min="3078" max="3078" width="6.140625" style="151" customWidth="1"/>
    <col min="3079" max="3079" width="5.42578125" style="151" customWidth="1"/>
    <col min="3080" max="3080" width="5.85546875" style="151" customWidth="1"/>
    <col min="3081" max="3081" width="6.28515625" style="151" customWidth="1"/>
    <col min="3082" max="3082" width="6.85546875" style="151" customWidth="1"/>
    <col min="3083" max="3083" width="7.28515625" style="151" customWidth="1"/>
    <col min="3084" max="3085" width="8" style="151" customWidth="1"/>
    <col min="3086" max="3328" width="9.140625" style="151"/>
    <col min="3329" max="3329" width="44" style="151" customWidth="1"/>
    <col min="3330" max="3330" width="9.5703125" style="151" customWidth="1"/>
    <col min="3331" max="3331" width="6.28515625" style="151" customWidth="1"/>
    <col min="3332" max="3332" width="16.42578125" style="151" customWidth="1"/>
    <col min="3333" max="3333" width="18.5703125" style="151" customWidth="1"/>
    <col min="3334" max="3334" width="6.140625" style="151" customWidth="1"/>
    <col min="3335" max="3335" width="5.42578125" style="151" customWidth="1"/>
    <col min="3336" max="3336" width="5.85546875" style="151" customWidth="1"/>
    <col min="3337" max="3337" width="6.28515625" style="151" customWidth="1"/>
    <col min="3338" max="3338" width="6.85546875" style="151" customWidth="1"/>
    <col min="3339" max="3339" width="7.28515625" style="151" customWidth="1"/>
    <col min="3340" max="3341" width="8" style="151" customWidth="1"/>
    <col min="3342" max="3584" width="9.140625" style="151"/>
    <col min="3585" max="3585" width="44" style="151" customWidth="1"/>
    <col min="3586" max="3586" width="9.5703125" style="151" customWidth="1"/>
    <col min="3587" max="3587" width="6.28515625" style="151" customWidth="1"/>
    <col min="3588" max="3588" width="16.42578125" style="151" customWidth="1"/>
    <col min="3589" max="3589" width="18.5703125" style="151" customWidth="1"/>
    <col min="3590" max="3590" width="6.140625" style="151" customWidth="1"/>
    <col min="3591" max="3591" width="5.42578125" style="151" customWidth="1"/>
    <col min="3592" max="3592" width="5.85546875" style="151" customWidth="1"/>
    <col min="3593" max="3593" width="6.28515625" style="151" customWidth="1"/>
    <col min="3594" max="3594" width="6.85546875" style="151" customWidth="1"/>
    <col min="3595" max="3595" width="7.28515625" style="151" customWidth="1"/>
    <col min="3596" max="3597" width="8" style="151" customWidth="1"/>
    <col min="3598" max="3840" width="9.140625" style="151"/>
    <col min="3841" max="3841" width="44" style="151" customWidth="1"/>
    <col min="3842" max="3842" width="9.5703125" style="151" customWidth="1"/>
    <col min="3843" max="3843" width="6.28515625" style="151" customWidth="1"/>
    <col min="3844" max="3844" width="16.42578125" style="151" customWidth="1"/>
    <col min="3845" max="3845" width="18.5703125" style="151" customWidth="1"/>
    <col min="3846" max="3846" width="6.140625" style="151" customWidth="1"/>
    <col min="3847" max="3847" width="5.42578125" style="151" customWidth="1"/>
    <col min="3848" max="3848" width="5.85546875" style="151" customWidth="1"/>
    <col min="3849" max="3849" width="6.28515625" style="151" customWidth="1"/>
    <col min="3850" max="3850" width="6.85546875" style="151" customWidth="1"/>
    <col min="3851" max="3851" width="7.28515625" style="151" customWidth="1"/>
    <col min="3852" max="3853" width="8" style="151" customWidth="1"/>
    <col min="3854" max="4096" width="9.140625" style="151"/>
    <col min="4097" max="4097" width="44" style="151" customWidth="1"/>
    <col min="4098" max="4098" width="9.5703125" style="151" customWidth="1"/>
    <col min="4099" max="4099" width="6.28515625" style="151" customWidth="1"/>
    <col min="4100" max="4100" width="16.42578125" style="151" customWidth="1"/>
    <col min="4101" max="4101" width="18.5703125" style="151" customWidth="1"/>
    <col min="4102" max="4102" width="6.140625" style="151" customWidth="1"/>
    <col min="4103" max="4103" width="5.42578125" style="151" customWidth="1"/>
    <col min="4104" max="4104" width="5.85546875" style="151" customWidth="1"/>
    <col min="4105" max="4105" width="6.28515625" style="151" customWidth="1"/>
    <col min="4106" max="4106" width="6.85546875" style="151" customWidth="1"/>
    <col min="4107" max="4107" width="7.28515625" style="151" customWidth="1"/>
    <col min="4108" max="4109" width="8" style="151" customWidth="1"/>
    <col min="4110" max="4352" width="9.140625" style="151"/>
    <col min="4353" max="4353" width="44" style="151" customWidth="1"/>
    <col min="4354" max="4354" width="9.5703125" style="151" customWidth="1"/>
    <col min="4355" max="4355" width="6.28515625" style="151" customWidth="1"/>
    <col min="4356" max="4356" width="16.42578125" style="151" customWidth="1"/>
    <col min="4357" max="4357" width="18.5703125" style="151" customWidth="1"/>
    <col min="4358" max="4358" width="6.140625" style="151" customWidth="1"/>
    <col min="4359" max="4359" width="5.42578125" style="151" customWidth="1"/>
    <col min="4360" max="4360" width="5.85546875" style="151" customWidth="1"/>
    <col min="4361" max="4361" width="6.28515625" style="151" customWidth="1"/>
    <col min="4362" max="4362" width="6.85546875" style="151" customWidth="1"/>
    <col min="4363" max="4363" width="7.28515625" style="151" customWidth="1"/>
    <col min="4364" max="4365" width="8" style="151" customWidth="1"/>
    <col min="4366" max="4608" width="9.140625" style="151"/>
    <col min="4609" max="4609" width="44" style="151" customWidth="1"/>
    <col min="4610" max="4610" width="9.5703125" style="151" customWidth="1"/>
    <col min="4611" max="4611" width="6.28515625" style="151" customWidth="1"/>
    <col min="4612" max="4612" width="16.42578125" style="151" customWidth="1"/>
    <col min="4613" max="4613" width="18.5703125" style="151" customWidth="1"/>
    <col min="4614" max="4614" width="6.140625" style="151" customWidth="1"/>
    <col min="4615" max="4615" width="5.42578125" style="151" customWidth="1"/>
    <col min="4616" max="4616" width="5.85546875" style="151" customWidth="1"/>
    <col min="4617" max="4617" width="6.28515625" style="151" customWidth="1"/>
    <col min="4618" max="4618" width="6.85546875" style="151" customWidth="1"/>
    <col min="4619" max="4619" width="7.28515625" style="151" customWidth="1"/>
    <col min="4620" max="4621" width="8" style="151" customWidth="1"/>
    <col min="4622" max="4864" width="9.140625" style="151"/>
    <col min="4865" max="4865" width="44" style="151" customWidth="1"/>
    <col min="4866" max="4866" width="9.5703125" style="151" customWidth="1"/>
    <col min="4867" max="4867" width="6.28515625" style="151" customWidth="1"/>
    <col min="4868" max="4868" width="16.42578125" style="151" customWidth="1"/>
    <col min="4869" max="4869" width="18.5703125" style="151" customWidth="1"/>
    <col min="4870" max="4870" width="6.140625" style="151" customWidth="1"/>
    <col min="4871" max="4871" width="5.42578125" style="151" customWidth="1"/>
    <col min="4872" max="4872" width="5.85546875" style="151" customWidth="1"/>
    <col min="4873" max="4873" width="6.28515625" style="151" customWidth="1"/>
    <col min="4874" max="4874" width="6.85546875" style="151" customWidth="1"/>
    <col min="4875" max="4875" width="7.28515625" style="151" customWidth="1"/>
    <col min="4876" max="4877" width="8" style="151" customWidth="1"/>
    <col min="4878" max="5120" width="9.140625" style="151"/>
    <col min="5121" max="5121" width="44" style="151" customWidth="1"/>
    <col min="5122" max="5122" width="9.5703125" style="151" customWidth="1"/>
    <col min="5123" max="5123" width="6.28515625" style="151" customWidth="1"/>
    <col min="5124" max="5124" width="16.42578125" style="151" customWidth="1"/>
    <col min="5125" max="5125" width="18.5703125" style="151" customWidth="1"/>
    <col min="5126" max="5126" width="6.140625" style="151" customWidth="1"/>
    <col min="5127" max="5127" width="5.42578125" style="151" customWidth="1"/>
    <col min="5128" max="5128" width="5.85546875" style="151" customWidth="1"/>
    <col min="5129" max="5129" width="6.28515625" style="151" customWidth="1"/>
    <col min="5130" max="5130" width="6.85546875" style="151" customWidth="1"/>
    <col min="5131" max="5131" width="7.28515625" style="151" customWidth="1"/>
    <col min="5132" max="5133" width="8" style="151" customWidth="1"/>
    <col min="5134" max="5376" width="9.140625" style="151"/>
    <col min="5377" max="5377" width="44" style="151" customWidth="1"/>
    <col min="5378" max="5378" width="9.5703125" style="151" customWidth="1"/>
    <col min="5379" max="5379" width="6.28515625" style="151" customWidth="1"/>
    <col min="5380" max="5380" width="16.42578125" style="151" customWidth="1"/>
    <col min="5381" max="5381" width="18.5703125" style="151" customWidth="1"/>
    <col min="5382" max="5382" width="6.140625" style="151" customWidth="1"/>
    <col min="5383" max="5383" width="5.42578125" style="151" customWidth="1"/>
    <col min="5384" max="5384" width="5.85546875" style="151" customWidth="1"/>
    <col min="5385" max="5385" width="6.28515625" style="151" customWidth="1"/>
    <col min="5386" max="5386" width="6.85546875" style="151" customWidth="1"/>
    <col min="5387" max="5387" width="7.28515625" style="151" customWidth="1"/>
    <col min="5388" max="5389" width="8" style="151" customWidth="1"/>
    <col min="5390" max="5632" width="9.140625" style="151"/>
    <col min="5633" max="5633" width="44" style="151" customWidth="1"/>
    <col min="5634" max="5634" width="9.5703125" style="151" customWidth="1"/>
    <col min="5635" max="5635" width="6.28515625" style="151" customWidth="1"/>
    <col min="5636" max="5636" width="16.42578125" style="151" customWidth="1"/>
    <col min="5637" max="5637" width="18.5703125" style="151" customWidth="1"/>
    <col min="5638" max="5638" width="6.140625" style="151" customWidth="1"/>
    <col min="5639" max="5639" width="5.42578125" style="151" customWidth="1"/>
    <col min="5640" max="5640" width="5.85546875" style="151" customWidth="1"/>
    <col min="5641" max="5641" width="6.28515625" style="151" customWidth="1"/>
    <col min="5642" max="5642" width="6.85546875" style="151" customWidth="1"/>
    <col min="5643" max="5643" width="7.28515625" style="151" customWidth="1"/>
    <col min="5644" max="5645" width="8" style="151" customWidth="1"/>
    <col min="5646" max="5888" width="9.140625" style="151"/>
    <col min="5889" max="5889" width="44" style="151" customWidth="1"/>
    <col min="5890" max="5890" width="9.5703125" style="151" customWidth="1"/>
    <col min="5891" max="5891" width="6.28515625" style="151" customWidth="1"/>
    <col min="5892" max="5892" width="16.42578125" style="151" customWidth="1"/>
    <col min="5893" max="5893" width="18.5703125" style="151" customWidth="1"/>
    <col min="5894" max="5894" width="6.140625" style="151" customWidth="1"/>
    <col min="5895" max="5895" width="5.42578125" style="151" customWidth="1"/>
    <col min="5896" max="5896" width="5.85546875" style="151" customWidth="1"/>
    <col min="5897" max="5897" width="6.28515625" style="151" customWidth="1"/>
    <col min="5898" max="5898" width="6.85546875" style="151" customWidth="1"/>
    <col min="5899" max="5899" width="7.28515625" style="151" customWidth="1"/>
    <col min="5900" max="5901" width="8" style="151" customWidth="1"/>
    <col min="5902" max="6144" width="9.140625" style="151"/>
    <col min="6145" max="6145" width="44" style="151" customWidth="1"/>
    <col min="6146" max="6146" width="9.5703125" style="151" customWidth="1"/>
    <col min="6147" max="6147" width="6.28515625" style="151" customWidth="1"/>
    <col min="6148" max="6148" width="16.42578125" style="151" customWidth="1"/>
    <col min="6149" max="6149" width="18.5703125" style="151" customWidth="1"/>
    <col min="6150" max="6150" width="6.140625" style="151" customWidth="1"/>
    <col min="6151" max="6151" width="5.42578125" style="151" customWidth="1"/>
    <col min="6152" max="6152" width="5.85546875" style="151" customWidth="1"/>
    <col min="6153" max="6153" width="6.28515625" style="151" customWidth="1"/>
    <col min="6154" max="6154" width="6.85546875" style="151" customWidth="1"/>
    <col min="6155" max="6155" width="7.28515625" style="151" customWidth="1"/>
    <col min="6156" max="6157" width="8" style="151" customWidth="1"/>
    <col min="6158" max="6400" width="9.140625" style="151"/>
    <col min="6401" max="6401" width="44" style="151" customWidth="1"/>
    <col min="6402" max="6402" width="9.5703125" style="151" customWidth="1"/>
    <col min="6403" max="6403" width="6.28515625" style="151" customWidth="1"/>
    <col min="6404" max="6404" width="16.42578125" style="151" customWidth="1"/>
    <col min="6405" max="6405" width="18.5703125" style="151" customWidth="1"/>
    <col min="6406" max="6406" width="6.140625" style="151" customWidth="1"/>
    <col min="6407" max="6407" width="5.42578125" style="151" customWidth="1"/>
    <col min="6408" max="6408" width="5.85546875" style="151" customWidth="1"/>
    <col min="6409" max="6409" width="6.28515625" style="151" customWidth="1"/>
    <col min="6410" max="6410" width="6.85546875" style="151" customWidth="1"/>
    <col min="6411" max="6411" width="7.28515625" style="151" customWidth="1"/>
    <col min="6412" max="6413" width="8" style="151" customWidth="1"/>
    <col min="6414" max="6656" width="9.140625" style="151"/>
    <col min="6657" max="6657" width="44" style="151" customWidth="1"/>
    <col min="6658" max="6658" width="9.5703125" style="151" customWidth="1"/>
    <col min="6659" max="6659" width="6.28515625" style="151" customWidth="1"/>
    <col min="6660" max="6660" width="16.42578125" style="151" customWidth="1"/>
    <col min="6661" max="6661" width="18.5703125" style="151" customWidth="1"/>
    <col min="6662" max="6662" width="6.140625" style="151" customWidth="1"/>
    <col min="6663" max="6663" width="5.42578125" style="151" customWidth="1"/>
    <col min="6664" max="6664" width="5.85546875" style="151" customWidth="1"/>
    <col min="6665" max="6665" width="6.28515625" style="151" customWidth="1"/>
    <col min="6666" max="6666" width="6.85546875" style="151" customWidth="1"/>
    <col min="6667" max="6667" width="7.28515625" style="151" customWidth="1"/>
    <col min="6668" max="6669" width="8" style="151" customWidth="1"/>
    <col min="6670" max="6912" width="9.140625" style="151"/>
    <col min="6913" max="6913" width="44" style="151" customWidth="1"/>
    <col min="6914" max="6914" width="9.5703125" style="151" customWidth="1"/>
    <col min="6915" max="6915" width="6.28515625" style="151" customWidth="1"/>
    <col min="6916" max="6916" width="16.42578125" style="151" customWidth="1"/>
    <col min="6917" max="6917" width="18.5703125" style="151" customWidth="1"/>
    <col min="6918" max="6918" width="6.140625" style="151" customWidth="1"/>
    <col min="6919" max="6919" width="5.42578125" style="151" customWidth="1"/>
    <col min="6920" max="6920" width="5.85546875" style="151" customWidth="1"/>
    <col min="6921" max="6921" width="6.28515625" style="151" customWidth="1"/>
    <col min="6922" max="6922" width="6.85546875" style="151" customWidth="1"/>
    <col min="6923" max="6923" width="7.28515625" style="151" customWidth="1"/>
    <col min="6924" max="6925" width="8" style="151" customWidth="1"/>
    <col min="6926" max="7168" width="9.140625" style="151"/>
    <col min="7169" max="7169" width="44" style="151" customWidth="1"/>
    <col min="7170" max="7170" width="9.5703125" style="151" customWidth="1"/>
    <col min="7171" max="7171" width="6.28515625" style="151" customWidth="1"/>
    <col min="7172" max="7172" width="16.42578125" style="151" customWidth="1"/>
    <col min="7173" max="7173" width="18.5703125" style="151" customWidth="1"/>
    <col min="7174" max="7174" width="6.140625" style="151" customWidth="1"/>
    <col min="7175" max="7175" width="5.42578125" style="151" customWidth="1"/>
    <col min="7176" max="7176" width="5.85546875" style="151" customWidth="1"/>
    <col min="7177" max="7177" width="6.28515625" style="151" customWidth="1"/>
    <col min="7178" max="7178" width="6.85546875" style="151" customWidth="1"/>
    <col min="7179" max="7179" width="7.28515625" style="151" customWidth="1"/>
    <col min="7180" max="7181" width="8" style="151" customWidth="1"/>
    <col min="7182" max="7424" width="9.140625" style="151"/>
    <col min="7425" max="7425" width="44" style="151" customWidth="1"/>
    <col min="7426" max="7426" width="9.5703125" style="151" customWidth="1"/>
    <col min="7427" max="7427" width="6.28515625" style="151" customWidth="1"/>
    <col min="7428" max="7428" width="16.42578125" style="151" customWidth="1"/>
    <col min="7429" max="7429" width="18.5703125" style="151" customWidth="1"/>
    <col min="7430" max="7430" width="6.140625" style="151" customWidth="1"/>
    <col min="7431" max="7431" width="5.42578125" style="151" customWidth="1"/>
    <col min="7432" max="7432" width="5.85546875" style="151" customWidth="1"/>
    <col min="7433" max="7433" width="6.28515625" style="151" customWidth="1"/>
    <col min="7434" max="7434" width="6.85546875" style="151" customWidth="1"/>
    <col min="7435" max="7435" width="7.28515625" style="151" customWidth="1"/>
    <col min="7436" max="7437" width="8" style="151" customWidth="1"/>
    <col min="7438" max="7680" width="9.140625" style="151"/>
    <col min="7681" max="7681" width="44" style="151" customWidth="1"/>
    <col min="7682" max="7682" width="9.5703125" style="151" customWidth="1"/>
    <col min="7683" max="7683" width="6.28515625" style="151" customWidth="1"/>
    <col min="7684" max="7684" width="16.42578125" style="151" customWidth="1"/>
    <col min="7685" max="7685" width="18.5703125" style="151" customWidth="1"/>
    <col min="7686" max="7686" width="6.140625" style="151" customWidth="1"/>
    <col min="7687" max="7687" width="5.42578125" style="151" customWidth="1"/>
    <col min="7688" max="7688" width="5.85546875" style="151" customWidth="1"/>
    <col min="7689" max="7689" width="6.28515625" style="151" customWidth="1"/>
    <col min="7690" max="7690" width="6.85546875" style="151" customWidth="1"/>
    <col min="7691" max="7691" width="7.28515625" style="151" customWidth="1"/>
    <col min="7692" max="7693" width="8" style="151" customWidth="1"/>
    <col min="7694" max="7936" width="9.140625" style="151"/>
    <col min="7937" max="7937" width="44" style="151" customWidth="1"/>
    <col min="7938" max="7938" width="9.5703125" style="151" customWidth="1"/>
    <col min="7939" max="7939" width="6.28515625" style="151" customWidth="1"/>
    <col min="7940" max="7940" width="16.42578125" style="151" customWidth="1"/>
    <col min="7941" max="7941" width="18.5703125" style="151" customWidth="1"/>
    <col min="7942" max="7942" width="6.140625" style="151" customWidth="1"/>
    <col min="7943" max="7943" width="5.42578125" style="151" customWidth="1"/>
    <col min="7944" max="7944" width="5.85546875" style="151" customWidth="1"/>
    <col min="7945" max="7945" width="6.28515625" style="151" customWidth="1"/>
    <col min="7946" max="7946" width="6.85546875" style="151" customWidth="1"/>
    <col min="7947" max="7947" width="7.28515625" style="151" customWidth="1"/>
    <col min="7948" max="7949" width="8" style="151" customWidth="1"/>
    <col min="7950" max="8192" width="9.140625" style="151"/>
    <col min="8193" max="8193" width="44" style="151" customWidth="1"/>
    <col min="8194" max="8194" width="9.5703125" style="151" customWidth="1"/>
    <col min="8195" max="8195" width="6.28515625" style="151" customWidth="1"/>
    <col min="8196" max="8196" width="16.42578125" style="151" customWidth="1"/>
    <col min="8197" max="8197" width="18.5703125" style="151" customWidth="1"/>
    <col min="8198" max="8198" width="6.140625" style="151" customWidth="1"/>
    <col min="8199" max="8199" width="5.42578125" style="151" customWidth="1"/>
    <col min="8200" max="8200" width="5.85546875" style="151" customWidth="1"/>
    <col min="8201" max="8201" width="6.28515625" style="151" customWidth="1"/>
    <col min="8202" max="8202" width="6.85546875" style="151" customWidth="1"/>
    <col min="8203" max="8203" width="7.28515625" style="151" customWidth="1"/>
    <col min="8204" max="8205" width="8" style="151" customWidth="1"/>
    <col min="8206" max="8448" width="9.140625" style="151"/>
    <col min="8449" max="8449" width="44" style="151" customWidth="1"/>
    <col min="8450" max="8450" width="9.5703125" style="151" customWidth="1"/>
    <col min="8451" max="8451" width="6.28515625" style="151" customWidth="1"/>
    <col min="8452" max="8452" width="16.42578125" style="151" customWidth="1"/>
    <col min="8453" max="8453" width="18.5703125" style="151" customWidth="1"/>
    <col min="8454" max="8454" width="6.140625" style="151" customWidth="1"/>
    <col min="8455" max="8455" width="5.42578125" style="151" customWidth="1"/>
    <col min="8456" max="8456" width="5.85546875" style="151" customWidth="1"/>
    <col min="8457" max="8457" width="6.28515625" style="151" customWidth="1"/>
    <col min="8458" max="8458" width="6.85546875" style="151" customWidth="1"/>
    <col min="8459" max="8459" width="7.28515625" style="151" customWidth="1"/>
    <col min="8460" max="8461" width="8" style="151" customWidth="1"/>
    <col min="8462" max="8704" width="9.140625" style="151"/>
    <col min="8705" max="8705" width="44" style="151" customWidth="1"/>
    <col min="8706" max="8706" width="9.5703125" style="151" customWidth="1"/>
    <col min="8707" max="8707" width="6.28515625" style="151" customWidth="1"/>
    <col min="8708" max="8708" width="16.42578125" style="151" customWidth="1"/>
    <col min="8709" max="8709" width="18.5703125" style="151" customWidth="1"/>
    <col min="8710" max="8710" width="6.140625" style="151" customWidth="1"/>
    <col min="8711" max="8711" width="5.42578125" style="151" customWidth="1"/>
    <col min="8712" max="8712" width="5.85546875" style="151" customWidth="1"/>
    <col min="8713" max="8713" width="6.28515625" style="151" customWidth="1"/>
    <col min="8714" max="8714" width="6.85546875" style="151" customWidth="1"/>
    <col min="8715" max="8715" width="7.28515625" style="151" customWidth="1"/>
    <col min="8716" max="8717" width="8" style="151" customWidth="1"/>
    <col min="8718" max="8960" width="9.140625" style="151"/>
    <col min="8961" max="8961" width="44" style="151" customWidth="1"/>
    <col min="8962" max="8962" width="9.5703125" style="151" customWidth="1"/>
    <col min="8963" max="8963" width="6.28515625" style="151" customWidth="1"/>
    <col min="8964" max="8964" width="16.42578125" style="151" customWidth="1"/>
    <col min="8965" max="8965" width="18.5703125" style="151" customWidth="1"/>
    <col min="8966" max="8966" width="6.140625" style="151" customWidth="1"/>
    <col min="8967" max="8967" width="5.42578125" style="151" customWidth="1"/>
    <col min="8968" max="8968" width="5.85546875" style="151" customWidth="1"/>
    <col min="8969" max="8969" width="6.28515625" style="151" customWidth="1"/>
    <col min="8970" max="8970" width="6.85546875" style="151" customWidth="1"/>
    <col min="8971" max="8971" width="7.28515625" style="151" customWidth="1"/>
    <col min="8972" max="8973" width="8" style="151" customWidth="1"/>
    <col min="8974" max="9216" width="9.140625" style="151"/>
    <col min="9217" max="9217" width="44" style="151" customWidth="1"/>
    <col min="9218" max="9218" width="9.5703125" style="151" customWidth="1"/>
    <col min="9219" max="9219" width="6.28515625" style="151" customWidth="1"/>
    <col min="9220" max="9220" width="16.42578125" style="151" customWidth="1"/>
    <col min="9221" max="9221" width="18.5703125" style="151" customWidth="1"/>
    <col min="9222" max="9222" width="6.140625" style="151" customWidth="1"/>
    <col min="9223" max="9223" width="5.42578125" style="151" customWidth="1"/>
    <col min="9224" max="9224" width="5.85546875" style="151" customWidth="1"/>
    <col min="9225" max="9225" width="6.28515625" style="151" customWidth="1"/>
    <col min="9226" max="9226" width="6.85546875" style="151" customWidth="1"/>
    <col min="9227" max="9227" width="7.28515625" style="151" customWidth="1"/>
    <col min="9228" max="9229" width="8" style="151" customWidth="1"/>
    <col min="9230" max="9472" width="9.140625" style="151"/>
    <col min="9473" max="9473" width="44" style="151" customWidth="1"/>
    <col min="9474" max="9474" width="9.5703125" style="151" customWidth="1"/>
    <col min="9475" max="9475" width="6.28515625" style="151" customWidth="1"/>
    <col min="9476" max="9476" width="16.42578125" style="151" customWidth="1"/>
    <col min="9477" max="9477" width="18.5703125" style="151" customWidth="1"/>
    <col min="9478" max="9478" width="6.140625" style="151" customWidth="1"/>
    <col min="9479" max="9479" width="5.42578125" style="151" customWidth="1"/>
    <col min="9480" max="9480" width="5.85546875" style="151" customWidth="1"/>
    <col min="9481" max="9481" width="6.28515625" style="151" customWidth="1"/>
    <col min="9482" max="9482" width="6.85546875" style="151" customWidth="1"/>
    <col min="9483" max="9483" width="7.28515625" style="151" customWidth="1"/>
    <col min="9484" max="9485" width="8" style="151" customWidth="1"/>
    <col min="9486" max="9728" width="9.140625" style="151"/>
    <col min="9729" max="9729" width="44" style="151" customWidth="1"/>
    <col min="9730" max="9730" width="9.5703125" style="151" customWidth="1"/>
    <col min="9731" max="9731" width="6.28515625" style="151" customWidth="1"/>
    <col min="9732" max="9732" width="16.42578125" style="151" customWidth="1"/>
    <col min="9733" max="9733" width="18.5703125" style="151" customWidth="1"/>
    <col min="9734" max="9734" width="6.140625" style="151" customWidth="1"/>
    <col min="9735" max="9735" width="5.42578125" style="151" customWidth="1"/>
    <col min="9736" max="9736" width="5.85546875" style="151" customWidth="1"/>
    <col min="9737" max="9737" width="6.28515625" style="151" customWidth="1"/>
    <col min="9738" max="9738" width="6.85546875" style="151" customWidth="1"/>
    <col min="9739" max="9739" width="7.28515625" style="151" customWidth="1"/>
    <col min="9740" max="9741" width="8" style="151" customWidth="1"/>
    <col min="9742" max="9984" width="9.140625" style="151"/>
    <col min="9985" max="9985" width="44" style="151" customWidth="1"/>
    <col min="9986" max="9986" width="9.5703125" style="151" customWidth="1"/>
    <col min="9987" max="9987" width="6.28515625" style="151" customWidth="1"/>
    <col min="9988" max="9988" width="16.42578125" style="151" customWidth="1"/>
    <col min="9989" max="9989" width="18.5703125" style="151" customWidth="1"/>
    <col min="9990" max="9990" width="6.140625" style="151" customWidth="1"/>
    <col min="9991" max="9991" width="5.42578125" style="151" customWidth="1"/>
    <col min="9992" max="9992" width="5.85546875" style="151" customWidth="1"/>
    <col min="9993" max="9993" width="6.28515625" style="151" customWidth="1"/>
    <col min="9994" max="9994" width="6.85546875" style="151" customWidth="1"/>
    <col min="9995" max="9995" width="7.28515625" style="151" customWidth="1"/>
    <col min="9996" max="9997" width="8" style="151" customWidth="1"/>
    <col min="9998" max="10240" width="9.140625" style="151"/>
    <col min="10241" max="10241" width="44" style="151" customWidth="1"/>
    <col min="10242" max="10242" width="9.5703125" style="151" customWidth="1"/>
    <col min="10243" max="10243" width="6.28515625" style="151" customWidth="1"/>
    <col min="10244" max="10244" width="16.42578125" style="151" customWidth="1"/>
    <col min="10245" max="10245" width="18.5703125" style="151" customWidth="1"/>
    <col min="10246" max="10246" width="6.140625" style="151" customWidth="1"/>
    <col min="10247" max="10247" width="5.42578125" style="151" customWidth="1"/>
    <col min="10248" max="10248" width="5.85546875" style="151" customWidth="1"/>
    <col min="10249" max="10249" width="6.28515625" style="151" customWidth="1"/>
    <col min="10250" max="10250" width="6.85546875" style="151" customWidth="1"/>
    <col min="10251" max="10251" width="7.28515625" style="151" customWidth="1"/>
    <col min="10252" max="10253" width="8" style="151" customWidth="1"/>
    <col min="10254" max="10496" width="9.140625" style="151"/>
    <col min="10497" max="10497" width="44" style="151" customWidth="1"/>
    <col min="10498" max="10498" width="9.5703125" style="151" customWidth="1"/>
    <col min="10499" max="10499" width="6.28515625" style="151" customWidth="1"/>
    <col min="10500" max="10500" width="16.42578125" style="151" customWidth="1"/>
    <col min="10501" max="10501" width="18.5703125" style="151" customWidth="1"/>
    <col min="10502" max="10502" width="6.140625" style="151" customWidth="1"/>
    <col min="10503" max="10503" width="5.42578125" style="151" customWidth="1"/>
    <col min="10504" max="10504" width="5.85546875" style="151" customWidth="1"/>
    <col min="10505" max="10505" width="6.28515625" style="151" customWidth="1"/>
    <col min="10506" max="10506" width="6.85546875" style="151" customWidth="1"/>
    <col min="10507" max="10507" width="7.28515625" style="151" customWidth="1"/>
    <col min="10508" max="10509" width="8" style="151" customWidth="1"/>
    <col min="10510" max="10752" width="9.140625" style="151"/>
    <col min="10753" max="10753" width="44" style="151" customWidth="1"/>
    <col min="10754" max="10754" width="9.5703125" style="151" customWidth="1"/>
    <col min="10755" max="10755" width="6.28515625" style="151" customWidth="1"/>
    <col min="10756" max="10756" width="16.42578125" style="151" customWidth="1"/>
    <col min="10757" max="10757" width="18.5703125" style="151" customWidth="1"/>
    <col min="10758" max="10758" width="6.140625" style="151" customWidth="1"/>
    <col min="10759" max="10759" width="5.42578125" style="151" customWidth="1"/>
    <col min="10760" max="10760" width="5.85546875" style="151" customWidth="1"/>
    <col min="10761" max="10761" width="6.28515625" style="151" customWidth="1"/>
    <col min="10762" max="10762" width="6.85546875" style="151" customWidth="1"/>
    <col min="10763" max="10763" width="7.28515625" style="151" customWidth="1"/>
    <col min="10764" max="10765" width="8" style="151" customWidth="1"/>
    <col min="10766" max="11008" width="9.140625" style="151"/>
    <col min="11009" max="11009" width="44" style="151" customWidth="1"/>
    <col min="11010" max="11010" width="9.5703125" style="151" customWidth="1"/>
    <col min="11011" max="11011" width="6.28515625" style="151" customWidth="1"/>
    <col min="11012" max="11012" width="16.42578125" style="151" customWidth="1"/>
    <col min="11013" max="11013" width="18.5703125" style="151" customWidth="1"/>
    <col min="11014" max="11014" width="6.140625" style="151" customWidth="1"/>
    <col min="11015" max="11015" width="5.42578125" style="151" customWidth="1"/>
    <col min="11016" max="11016" width="5.85546875" style="151" customWidth="1"/>
    <col min="11017" max="11017" width="6.28515625" style="151" customWidth="1"/>
    <col min="11018" max="11018" width="6.85546875" style="151" customWidth="1"/>
    <col min="11019" max="11019" width="7.28515625" style="151" customWidth="1"/>
    <col min="11020" max="11021" width="8" style="151" customWidth="1"/>
    <col min="11022" max="11264" width="9.140625" style="151"/>
    <col min="11265" max="11265" width="44" style="151" customWidth="1"/>
    <col min="11266" max="11266" width="9.5703125" style="151" customWidth="1"/>
    <col min="11267" max="11267" width="6.28515625" style="151" customWidth="1"/>
    <col min="11268" max="11268" width="16.42578125" style="151" customWidth="1"/>
    <col min="11269" max="11269" width="18.5703125" style="151" customWidth="1"/>
    <col min="11270" max="11270" width="6.140625" style="151" customWidth="1"/>
    <col min="11271" max="11271" width="5.42578125" style="151" customWidth="1"/>
    <col min="11272" max="11272" width="5.85546875" style="151" customWidth="1"/>
    <col min="11273" max="11273" width="6.28515625" style="151" customWidth="1"/>
    <col min="11274" max="11274" width="6.85546875" style="151" customWidth="1"/>
    <col min="11275" max="11275" width="7.28515625" style="151" customWidth="1"/>
    <col min="11276" max="11277" width="8" style="151" customWidth="1"/>
    <col min="11278" max="11520" width="9.140625" style="151"/>
    <col min="11521" max="11521" width="44" style="151" customWidth="1"/>
    <col min="11522" max="11522" width="9.5703125" style="151" customWidth="1"/>
    <col min="11523" max="11523" width="6.28515625" style="151" customWidth="1"/>
    <col min="11524" max="11524" width="16.42578125" style="151" customWidth="1"/>
    <col min="11525" max="11525" width="18.5703125" style="151" customWidth="1"/>
    <col min="11526" max="11526" width="6.140625" style="151" customWidth="1"/>
    <col min="11527" max="11527" width="5.42578125" style="151" customWidth="1"/>
    <col min="11528" max="11528" width="5.85546875" style="151" customWidth="1"/>
    <col min="11529" max="11529" width="6.28515625" style="151" customWidth="1"/>
    <col min="11530" max="11530" width="6.85546875" style="151" customWidth="1"/>
    <col min="11531" max="11531" width="7.28515625" style="151" customWidth="1"/>
    <col min="11532" max="11533" width="8" style="151" customWidth="1"/>
    <col min="11534" max="11776" width="9.140625" style="151"/>
    <col min="11777" max="11777" width="44" style="151" customWidth="1"/>
    <col min="11778" max="11778" width="9.5703125" style="151" customWidth="1"/>
    <col min="11779" max="11779" width="6.28515625" style="151" customWidth="1"/>
    <col min="11780" max="11780" width="16.42578125" style="151" customWidth="1"/>
    <col min="11781" max="11781" width="18.5703125" style="151" customWidth="1"/>
    <col min="11782" max="11782" width="6.140625" style="151" customWidth="1"/>
    <col min="11783" max="11783" width="5.42578125" style="151" customWidth="1"/>
    <col min="11784" max="11784" width="5.85546875" style="151" customWidth="1"/>
    <col min="11785" max="11785" width="6.28515625" style="151" customWidth="1"/>
    <col min="11786" max="11786" width="6.85546875" style="151" customWidth="1"/>
    <col min="11787" max="11787" width="7.28515625" style="151" customWidth="1"/>
    <col min="11788" max="11789" width="8" style="151" customWidth="1"/>
    <col min="11790" max="12032" width="9.140625" style="151"/>
    <col min="12033" max="12033" width="44" style="151" customWidth="1"/>
    <col min="12034" max="12034" width="9.5703125" style="151" customWidth="1"/>
    <col min="12035" max="12035" width="6.28515625" style="151" customWidth="1"/>
    <col min="12036" max="12036" width="16.42578125" style="151" customWidth="1"/>
    <col min="12037" max="12037" width="18.5703125" style="151" customWidth="1"/>
    <col min="12038" max="12038" width="6.140625" style="151" customWidth="1"/>
    <col min="12039" max="12039" width="5.42578125" style="151" customWidth="1"/>
    <col min="12040" max="12040" width="5.85546875" style="151" customWidth="1"/>
    <col min="12041" max="12041" width="6.28515625" style="151" customWidth="1"/>
    <col min="12042" max="12042" width="6.85546875" style="151" customWidth="1"/>
    <col min="12043" max="12043" width="7.28515625" style="151" customWidth="1"/>
    <col min="12044" max="12045" width="8" style="151" customWidth="1"/>
    <col min="12046" max="12288" width="9.140625" style="151"/>
    <col min="12289" max="12289" width="44" style="151" customWidth="1"/>
    <col min="12290" max="12290" width="9.5703125" style="151" customWidth="1"/>
    <col min="12291" max="12291" width="6.28515625" style="151" customWidth="1"/>
    <col min="12292" max="12292" width="16.42578125" style="151" customWidth="1"/>
    <col min="12293" max="12293" width="18.5703125" style="151" customWidth="1"/>
    <col min="12294" max="12294" width="6.140625" style="151" customWidth="1"/>
    <col min="12295" max="12295" width="5.42578125" style="151" customWidth="1"/>
    <col min="12296" max="12296" width="5.85546875" style="151" customWidth="1"/>
    <col min="12297" max="12297" width="6.28515625" style="151" customWidth="1"/>
    <col min="12298" max="12298" width="6.85546875" style="151" customWidth="1"/>
    <col min="12299" max="12299" width="7.28515625" style="151" customWidth="1"/>
    <col min="12300" max="12301" width="8" style="151" customWidth="1"/>
    <col min="12302" max="12544" width="9.140625" style="151"/>
    <col min="12545" max="12545" width="44" style="151" customWidth="1"/>
    <col min="12546" max="12546" width="9.5703125" style="151" customWidth="1"/>
    <col min="12547" max="12547" width="6.28515625" style="151" customWidth="1"/>
    <col min="12548" max="12548" width="16.42578125" style="151" customWidth="1"/>
    <col min="12549" max="12549" width="18.5703125" style="151" customWidth="1"/>
    <col min="12550" max="12550" width="6.140625" style="151" customWidth="1"/>
    <col min="12551" max="12551" width="5.42578125" style="151" customWidth="1"/>
    <col min="12552" max="12552" width="5.85546875" style="151" customWidth="1"/>
    <col min="12553" max="12553" width="6.28515625" style="151" customWidth="1"/>
    <col min="12554" max="12554" width="6.85546875" style="151" customWidth="1"/>
    <col min="12555" max="12555" width="7.28515625" style="151" customWidth="1"/>
    <col min="12556" max="12557" width="8" style="151" customWidth="1"/>
    <col min="12558" max="12800" width="9.140625" style="151"/>
    <col min="12801" max="12801" width="44" style="151" customWidth="1"/>
    <col min="12802" max="12802" width="9.5703125" style="151" customWidth="1"/>
    <col min="12803" max="12803" width="6.28515625" style="151" customWidth="1"/>
    <col min="12804" max="12804" width="16.42578125" style="151" customWidth="1"/>
    <col min="12805" max="12805" width="18.5703125" style="151" customWidth="1"/>
    <col min="12806" max="12806" width="6.140625" style="151" customWidth="1"/>
    <col min="12807" max="12807" width="5.42578125" style="151" customWidth="1"/>
    <col min="12808" max="12808" width="5.85546875" style="151" customWidth="1"/>
    <col min="12809" max="12809" width="6.28515625" style="151" customWidth="1"/>
    <col min="12810" max="12810" width="6.85546875" style="151" customWidth="1"/>
    <col min="12811" max="12811" width="7.28515625" style="151" customWidth="1"/>
    <col min="12812" max="12813" width="8" style="151" customWidth="1"/>
    <col min="12814" max="13056" width="9.140625" style="151"/>
    <col min="13057" max="13057" width="44" style="151" customWidth="1"/>
    <col min="13058" max="13058" width="9.5703125" style="151" customWidth="1"/>
    <col min="13059" max="13059" width="6.28515625" style="151" customWidth="1"/>
    <col min="13060" max="13060" width="16.42578125" style="151" customWidth="1"/>
    <col min="13061" max="13061" width="18.5703125" style="151" customWidth="1"/>
    <col min="13062" max="13062" width="6.140625" style="151" customWidth="1"/>
    <col min="13063" max="13063" width="5.42578125" style="151" customWidth="1"/>
    <col min="13064" max="13064" width="5.85546875" style="151" customWidth="1"/>
    <col min="13065" max="13065" width="6.28515625" style="151" customWidth="1"/>
    <col min="13066" max="13066" width="6.85546875" style="151" customWidth="1"/>
    <col min="13067" max="13067" width="7.28515625" style="151" customWidth="1"/>
    <col min="13068" max="13069" width="8" style="151" customWidth="1"/>
    <col min="13070" max="13312" width="9.140625" style="151"/>
    <col min="13313" max="13313" width="44" style="151" customWidth="1"/>
    <col min="13314" max="13314" width="9.5703125" style="151" customWidth="1"/>
    <col min="13315" max="13315" width="6.28515625" style="151" customWidth="1"/>
    <col min="13316" max="13316" width="16.42578125" style="151" customWidth="1"/>
    <col min="13317" max="13317" width="18.5703125" style="151" customWidth="1"/>
    <col min="13318" max="13318" width="6.140625" style="151" customWidth="1"/>
    <col min="13319" max="13319" width="5.42578125" style="151" customWidth="1"/>
    <col min="13320" max="13320" width="5.85546875" style="151" customWidth="1"/>
    <col min="13321" max="13321" width="6.28515625" style="151" customWidth="1"/>
    <col min="13322" max="13322" width="6.85546875" style="151" customWidth="1"/>
    <col min="13323" max="13323" width="7.28515625" style="151" customWidth="1"/>
    <col min="13324" max="13325" width="8" style="151" customWidth="1"/>
    <col min="13326" max="13568" width="9.140625" style="151"/>
    <col min="13569" max="13569" width="44" style="151" customWidth="1"/>
    <col min="13570" max="13570" width="9.5703125" style="151" customWidth="1"/>
    <col min="13571" max="13571" width="6.28515625" style="151" customWidth="1"/>
    <col min="13572" max="13572" width="16.42578125" style="151" customWidth="1"/>
    <col min="13573" max="13573" width="18.5703125" style="151" customWidth="1"/>
    <col min="13574" max="13574" width="6.140625" style="151" customWidth="1"/>
    <col min="13575" max="13575" width="5.42578125" style="151" customWidth="1"/>
    <col min="13576" max="13576" width="5.85546875" style="151" customWidth="1"/>
    <col min="13577" max="13577" width="6.28515625" style="151" customWidth="1"/>
    <col min="13578" max="13578" width="6.85546875" style="151" customWidth="1"/>
    <col min="13579" max="13579" width="7.28515625" style="151" customWidth="1"/>
    <col min="13580" max="13581" width="8" style="151" customWidth="1"/>
    <col min="13582" max="13824" width="9.140625" style="151"/>
    <col min="13825" max="13825" width="44" style="151" customWidth="1"/>
    <col min="13826" max="13826" width="9.5703125" style="151" customWidth="1"/>
    <col min="13827" max="13827" width="6.28515625" style="151" customWidth="1"/>
    <col min="13828" max="13828" width="16.42578125" style="151" customWidth="1"/>
    <col min="13829" max="13829" width="18.5703125" style="151" customWidth="1"/>
    <col min="13830" max="13830" width="6.140625" style="151" customWidth="1"/>
    <col min="13831" max="13831" width="5.42578125" style="151" customWidth="1"/>
    <col min="13832" max="13832" width="5.85546875" style="151" customWidth="1"/>
    <col min="13833" max="13833" width="6.28515625" style="151" customWidth="1"/>
    <col min="13834" max="13834" width="6.85546875" style="151" customWidth="1"/>
    <col min="13835" max="13835" width="7.28515625" style="151" customWidth="1"/>
    <col min="13836" max="13837" width="8" style="151" customWidth="1"/>
    <col min="13838" max="14080" width="9.140625" style="151"/>
    <col min="14081" max="14081" width="44" style="151" customWidth="1"/>
    <col min="14082" max="14082" width="9.5703125" style="151" customWidth="1"/>
    <col min="14083" max="14083" width="6.28515625" style="151" customWidth="1"/>
    <col min="14084" max="14084" width="16.42578125" style="151" customWidth="1"/>
    <col min="14085" max="14085" width="18.5703125" style="151" customWidth="1"/>
    <col min="14086" max="14086" width="6.140625" style="151" customWidth="1"/>
    <col min="14087" max="14087" width="5.42578125" style="151" customWidth="1"/>
    <col min="14088" max="14088" width="5.85546875" style="151" customWidth="1"/>
    <col min="14089" max="14089" width="6.28515625" style="151" customWidth="1"/>
    <col min="14090" max="14090" width="6.85546875" style="151" customWidth="1"/>
    <col min="14091" max="14091" width="7.28515625" style="151" customWidth="1"/>
    <col min="14092" max="14093" width="8" style="151" customWidth="1"/>
    <col min="14094" max="14336" width="9.140625" style="151"/>
    <col min="14337" max="14337" width="44" style="151" customWidth="1"/>
    <col min="14338" max="14338" width="9.5703125" style="151" customWidth="1"/>
    <col min="14339" max="14339" width="6.28515625" style="151" customWidth="1"/>
    <col min="14340" max="14340" width="16.42578125" style="151" customWidth="1"/>
    <col min="14341" max="14341" width="18.5703125" style="151" customWidth="1"/>
    <col min="14342" max="14342" width="6.140625" style="151" customWidth="1"/>
    <col min="14343" max="14343" width="5.42578125" style="151" customWidth="1"/>
    <col min="14344" max="14344" width="5.85546875" style="151" customWidth="1"/>
    <col min="14345" max="14345" width="6.28515625" style="151" customWidth="1"/>
    <col min="14346" max="14346" width="6.85546875" style="151" customWidth="1"/>
    <col min="14347" max="14347" width="7.28515625" style="151" customWidth="1"/>
    <col min="14348" max="14349" width="8" style="151" customWidth="1"/>
    <col min="14350" max="14592" width="9.140625" style="151"/>
    <col min="14593" max="14593" width="44" style="151" customWidth="1"/>
    <col min="14594" max="14594" width="9.5703125" style="151" customWidth="1"/>
    <col min="14595" max="14595" width="6.28515625" style="151" customWidth="1"/>
    <col min="14596" max="14596" width="16.42578125" style="151" customWidth="1"/>
    <col min="14597" max="14597" width="18.5703125" style="151" customWidth="1"/>
    <col min="14598" max="14598" width="6.140625" style="151" customWidth="1"/>
    <col min="14599" max="14599" width="5.42578125" style="151" customWidth="1"/>
    <col min="14600" max="14600" width="5.85546875" style="151" customWidth="1"/>
    <col min="14601" max="14601" width="6.28515625" style="151" customWidth="1"/>
    <col min="14602" max="14602" width="6.85546875" style="151" customWidth="1"/>
    <col min="14603" max="14603" width="7.28515625" style="151" customWidth="1"/>
    <col min="14604" max="14605" width="8" style="151" customWidth="1"/>
    <col min="14606" max="14848" width="9.140625" style="151"/>
    <col min="14849" max="14849" width="44" style="151" customWidth="1"/>
    <col min="14850" max="14850" width="9.5703125" style="151" customWidth="1"/>
    <col min="14851" max="14851" width="6.28515625" style="151" customWidth="1"/>
    <col min="14852" max="14852" width="16.42578125" style="151" customWidth="1"/>
    <col min="14853" max="14853" width="18.5703125" style="151" customWidth="1"/>
    <col min="14854" max="14854" width="6.140625" style="151" customWidth="1"/>
    <col min="14855" max="14855" width="5.42578125" style="151" customWidth="1"/>
    <col min="14856" max="14856" width="5.85546875" style="151" customWidth="1"/>
    <col min="14857" max="14857" width="6.28515625" style="151" customWidth="1"/>
    <col min="14858" max="14858" width="6.85546875" style="151" customWidth="1"/>
    <col min="14859" max="14859" width="7.28515625" style="151" customWidth="1"/>
    <col min="14860" max="14861" width="8" style="151" customWidth="1"/>
    <col min="14862" max="15104" width="9.140625" style="151"/>
    <col min="15105" max="15105" width="44" style="151" customWidth="1"/>
    <col min="15106" max="15106" width="9.5703125" style="151" customWidth="1"/>
    <col min="15107" max="15107" width="6.28515625" style="151" customWidth="1"/>
    <col min="15108" max="15108" width="16.42578125" style="151" customWidth="1"/>
    <col min="15109" max="15109" width="18.5703125" style="151" customWidth="1"/>
    <col min="15110" max="15110" width="6.140625" style="151" customWidth="1"/>
    <col min="15111" max="15111" width="5.42578125" style="151" customWidth="1"/>
    <col min="15112" max="15112" width="5.85546875" style="151" customWidth="1"/>
    <col min="15113" max="15113" width="6.28515625" style="151" customWidth="1"/>
    <col min="15114" max="15114" width="6.85546875" style="151" customWidth="1"/>
    <col min="15115" max="15115" width="7.28515625" style="151" customWidth="1"/>
    <col min="15116" max="15117" width="8" style="151" customWidth="1"/>
    <col min="15118" max="15360" width="9.140625" style="151"/>
    <col min="15361" max="15361" width="44" style="151" customWidth="1"/>
    <col min="15362" max="15362" width="9.5703125" style="151" customWidth="1"/>
    <col min="15363" max="15363" width="6.28515625" style="151" customWidth="1"/>
    <col min="15364" max="15364" width="16.42578125" style="151" customWidth="1"/>
    <col min="15365" max="15365" width="18.5703125" style="151" customWidth="1"/>
    <col min="15366" max="15366" width="6.140625" style="151" customWidth="1"/>
    <col min="15367" max="15367" width="5.42578125" style="151" customWidth="1"/>
    <col min="15368" max="15368" width="5.85546875" style="151" customWidth="1"/>
    <col min="15369" max="15369" width="6.28515625" style="151" customWidth="1"/>
    <col min="15370" max="15370" width="6.85546875" style="151" customWidth="1"/>
    <col min="15371" max="15371" width="7.28515625" style="151" customWidth="1"/>
    <col min="15372" max="15373" width="8" style="151" customWidth="1"/>
    <col min="15374" max="15616" width="9.140625" style="151"/>
    <col min="15617" max="15617" width="44" style="151" customWidth="1"/>
    <col min="15618" max="15618" width="9.5703125" style="151" customWidth="1"/>
    <col min="15619" max="15619" width="6.28515625" style="151" customWidth="1"/>
    <col min="15620" max="15620" width="16.42578125" style="151" customWidth="1"/>
    <col min="15621" max="15621" width="18.5703125" style="151" customWidth="1"/>
    <col min="15622" max="15622" width="6.140625" style="151" customWidth="1"/>
    <col min="15623" max="15623" width="5.42578125" style="151" customWidth="1"/>
    <col min="15624" max="15624" width="5.85546875" style="151" customWidth="1"/>
    <col min="15625" max="15625" width="6.28515625" style="151" customWidth="1"/>
    <col min="15626" max="15626" width="6.85546875" style="151" customWidth="1"/>
    <col min="15627" max="15627" width="7.28515625" style="151" customWidth="1"/>
    <col min="15628" max="15629" width="8" style="151" customWidth="1"/>
    <col min="15630" max="15872" width="9.140625" style="151"/>
    <col min="15873" max="15873" width="44" style="151" customWidth="1"/>
    <col min="15874" max="15874" width="9.5703125" style="151" customWidth="1"/>
    <col min="15875" max="15875" width="6.28515625" style="151" customWidth="1"/>
    <col min="15876" max="15876" width="16.42578125" style="151" customWidth="1"/>
    <col min="15877" max="15877" width="18.5703125" style="151" customWidth="1"/>
    <col min="15878" max="15878" width="6.140625" style="151" customWidth="1"/>
    <col min="15879" max="15879" width="5.42578125" style="151" customWidth="1"/>
    <col min="15880" max="15880" width="5.85546875" style="151" customWidth="1"/>
    <col min="15881" max="15881" width="6.28515625" style="151" customWidth="1"/>
    <col min="15882" max="15882" width="6.85546875" style="151" customWidth="1"/>
    <col min="15883" max="15883" width="7.28515625" style="151" customWidth="1"/>
    <col min="15884" max="15885" width="8" style="151" customWidth="1"/>
    <col min="15886" max="16128" width="9.140625" style="151"/>
    <col min="16129" max="16129" width="44" style="151" customWidth="1"/>
    <col min="16130" max="16130" width="9.5703125" style="151" customWidth="1"/>
    <col min="16131" max="16131" width="6.28515625" style="151" customWidth="1"/>
    <col min="16132" max="16132" width="16.42578125" style="151" customWidth="1"/>
    <col min="16133" max="16133" width="18.5703125" style="151" customWidth="1"/>
    <col min="16134" max="16134" width="6.140625" style="151" customWidth="1"/>
    <col min="16135" max="16135" width="5.42578125" style="151" customWidth="1"/>
    <col min="16136" max="16136" width="5.85546875" style="151" customWidth="1"/>
    <col min="16137" max="16137" width="6.28515625" style="151" customWidth="1"/>
    <col min="16138" max="16138" width="6.85546875" style="151" customWidth="1"/>
    <col min="16139" max="16139" width="7.28515625" style="151" customWidth="1"/>
    <col min="16140" max="16141" width="8" style="151" customWidth="1"/>
    <col min="16142" max="16384" width="9.140625" style="151"/>
  </cols>
  <sheetData>
    <row r="1" spans="1:17" s="168" customFormat="1" ht="18" customHeight="1">
      <c r="K1" s="150" t="s">
        <v>63</v>
      </c>
      <c r="M1" s="192"/>
      <c r="N1" s="150"/>
    </row>
    <row r="2" spans="1:17" s="168" customFormat="1" ht="51.75" customHeight="1">
      <c r="B2" s="56"/>
      <c r="C2" s="56"/>
      <c r="E2" s="395"/>
      <c r="F2" s="56"/>
      <c r="G2" s="56"/>
      <c r="H2" s="56"/>
      <c r="I2" s="56"/>
      <c r="J2" s="56"/>
      <c r="K2" s="568" t="s">
        <v>352</v>
      </c>
      <c r="L2" s="568"/>
      <c r="M2" s="568"/>
      <c r="N2" s="568"/>
      <c r="O2" s="172"/>
      <c r="Q2" s="151"/>
    </row>
    <row r="3" spans="1:17" s="168" customFormat="1" ht="15.75" customHeight="1">
      <c r="B3" s="56"/>
      <c r="C3" s="56"/>
      <c r="E3" s="395"/>
      <c r="F3" s="56"/>
      <c r="G3" s="56"/>
      <c r="H3" s="56"/>
      <c r="I3" s="56"/>
      <c r="J3" s="56"/>
      <c r="K3" s="56"/>
      <c r="L3" s="169"/>
      <c r="M3" s="173"/>
      <c r="N3" s="169"/>
    </row>
    <row r="4" spans="1:17" s="174" customFormat="1" ht="29.25" customHeight="1" thickBot="1">
      <c r="A4" s="587" t="s">
        <v>530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</row>
    <row r="5" spans="1:17" s="57" customFormat="1" ht="24" customHeight="1" thickBot="1">
      <c r="A5" s="616" t="s">
        <v>0</v>
      </c>
      <c r="B5" s="618" t="s">
        <v>64</v>
      </c>
      <c r="C5" s="616" t="s">
        <v>65</v>
      </c>
      <c r="D5" s="396" t="s">
        <v>227</v>
      </c>
      <c r="E5" s="397" t="s">
        <v>3</v>
      </c>
      <c r="F5" s="573" t="s">
        <v>67</v>
      </c>
      <c r="G5" s="574"/>
      <c r="H5" s="574"/>
      <c r="I5" s="574"/>
      <c r="J5" s="575"/>
      <c r="K5" s="620" t="s">
        <v>4</v>
      </c>
      <c r="L5" s="618" t="s">
        <v>5</v>
      </c>
      <c r="M5" s="618" t="s">
        <v>6</v>
      </c>
      <c r="N5" s="618" t="s">
        <v>8</v>
      </c>
    </row>
    <row r="6" spans="1:17" s="59" customFormat="1" ht="26.25" customHeight="1" thickBot="1">
      <c r="A6" s="617"/>
      <c r="B6" s="619"/>
      <c r="C6" s="617"/>
      <c r="D6" s="573" t="s">
        <v>68</v>
      </c>
      <c r="E6" s="575"/>
      <c r="F6" s="58" t="s">
        <v>10</v>
      </c>
      <c r="G6" s="58" t="s">
        <v>11</v>
      </c>
      <c r="H6" s="393" t="s">
        <v>69</v>
      </c>
      <c r="I6" s="58" t="s">
        <v>12</v>
      </c>
      <c r="J6" s="58" t="s">
        <v>13</v>
      </c>
      <c r="K6" s="621"/>
      <c r="L6" s="619"/>
      <c r="M6" s="619"/>
      <c r="N6" s="619"/>
    </row>
    <row r="7" spans="1:17" s="60" customFormat="1" ht="8.4499999999999993" customHeight="1">
      <c r="B7" s="61"/>
      <c r="C7" s="61"/>
      <c r="D7" s="62"/>
      <c r="E7" s="62"/>
      <c r="K7" s="61"/>
      <c r="L7" s="63"/>
      <c r="M7" s="61"/>
    </row>
    <row r="8" spans="1:17" s="64" customFormat="1" ht="18" customHeight="1">
      <c r="A8" s="677" t="s">
        <v>70</v>
      </c>
      <c r="B8" s="677"/>
      <c r="C8" s="677"/>
      <c r="D8" s="677"/>
      <c r="E8" s="677"/>
      <c r="F8" s="677"/>
      <c r="G8" s="677"/>
      <c r="H8" s="677"/>
      <c r="I8" s="677"/>
      <c r="J8" s="677"/>
      <c r="K8" s="677"/>
      <c r="L8" s="677"/>
      <c r="M8" s="677"/>
      <c r="N8" s="677"/>
    </row>
    <row r="9" spans="1:17" s="64" customFormat="1" ht="18" customHeight="1">
      <c r="A9" s="677" t="s">
        <v>200</v>
      </c>
      <c r="B9" s="677"/>
      <c r="C9" s="677"/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7"/>
    </row>
    <row r="10" spans="1:17" ht="23.45" customHeight="1">
      <c r="A10" s="678" t="s">
        <v>186</v>
      </c>
      <c r="B10" s="678"/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5"/>
    </row>
    <row r="11" spans="1:17" s="189" customFormat="1" ht="38.450000000000003" customHeight="1">
      <c r="A11" s="402"/>
      <c r="B11" s="402"/>
      <c r="C11" s="402"/>
      <c r="D11" s="679" t="s">
        <v>134</v>
      </c>
      <c r="E11" s="679"/>
      <c r="F11" s="402"/>
      <c r="G11" s="402"/>
      <c r="H11" s="402"/>
      <c r="I11" s="402"/>
      <c r="J11" s="402"/>
      <c r="K11" s="402"/>
      <c r="L11" s="402"/>
      <c r="M11" s="402"/>
      <c r="N11" s="402"/>
      <c r="O11" s="188"/>
    </row>
    <row r="12" spans="1:17" ht="26.25" customHeight="1">
      <c r="A12" s="171"/>
      <c r="B12" s="171"/>
      <c r="C12" s="171"/>
      <c r="D12" s="676" t="s">
        <v>78</v>
      </c>
      <c r="E12" s="676"/>
      <c r="F12" s="171"/>
      <c r="G12" s="171"/>
      <c r="H12" s="171"/>
      <c r="I12" s="171"/>
      <c r="J12" s="171"/>
      <c r="K12" s="171"/>
      <c r="L12" s="171"/>
      <c r="M12" s="171"/>
      <c r="N12" s="171"/>
      <c r="O12" s="65"/>
    </row>
    <row r="13" spans="1:17" s="159" customFormat="1" ht="31.5" customHeight="1">
      <c r="A13" s="287" t="s">
        <v>296</v>
      </c>
      <c r="B13" s="288" t="s">
        <v>190</v>
      </c>
      <c r="C13" s="289">
        <v>5</v>
      </c>
      <c r="D13" s="288" t="s">
        <v>531</v>
      </c>
      <c r="E13" s="288" t="s">
        <v>187</v>
      </c>
      <c r="F13" s="288">
        <v>160</v>
      </c>
      <c r="G13" s="288">
        <v>16</v>
      </c>
      <c r="H13" s="288">
        <v>25</v>
      </c>
      <c r="I13" s="288">
        <v>3</v>
      </c>
      <c r="J13" s="288">
        <f>F13+G13+H13+I13</f>
        <v>204</v>
      </c>
      <c r="K13" s="288" t="s">
        <v>72</v>
      </c>
      <c r="L13" s="472">
        <v>3401280</v>
      </c>
      <c r="M13" s="289">
        <f>C13*J13</f>
        <v>1020</v>
      </c>
      <c r="N13" s="473"/>
      <c r="O13" s="158"/>
    </row>
    <row r="14" spans="1:17" ht="21.75" customHeight="1">
      <c r="A14" s="474"/>
      <c r="B14" s="475"/>
      <c r="C14" s="474"/>
      <c r="D14" s="672" t="s">
        <v>81</v>
      </c>
      <c r="E14" s="672"/>
      <c r="F14" s="474"/>
      <c r="G14" s="474"/>
      <c r="H14" s="474"/>
      <c r="I14" s="474"/>
      <c r="J14" s="474"/>
      <c r="K14" s="474"/>
      <c r="L14" s="474"/>
      <c r="M14" s="474"/>
      <c r="N14" s="476"/>
      <c r="O14" s="65"/>
    </row>
    <row r="15" spans="1:17" s="159" customFormat="1" ht="29.45" customHeight="1">
      <c r="A15" s="287" t="s">
        <v>82</v>
      </c>
      <c r="B15" s="288" t="s">
        <v>75</v>
      </c>
      <c r="C15" s="289">
        <v>3</v>
      </c>
      <c r="D15" s="288" t="s">
        <v>166</v>
      </c>
      <c r="E15" s="288" t="s">
        <v>135</v>
      </c>
      <c r="F15" s="288">
        <v>100</v>
      </c>
      <c r="G15" s="288">
        <v>10</v>
      </c>
      <c r="H15" s="288">
        <v>10</v>
      </c>
      <c r="I15" s="288">
        <v>2</v>
      </c>
      <c r="J15" s="288">
        <f>F15+G15+H15+I15</f>
        <v>122</v>
      </c>
      <c r="K15" s="288" t="s">
        <v>72</v>
      </c>
      <c r="L15" s="288" t="s">
        <v>188</v>
      </c>
      <c r="M15" s="289">
        <f>C15*J15</f>
        <v>366</v>
      </c>
      <c r="N15" s="477"/>
      <c r="O15" s="158"/>
    </row>
    <row r="16" spans="1:17" ht="24" customHeight="1">
      <c r="A16" s="280"/>
      <c r="B16" s="281"/>
      <c r="C16" s="280"/>
      <c r="D16" s="673" t="s">
        <v>83</v>
      </c>
      <c r="E16" s="673"/>
      <c r="F16" s="280"/>
      <c r="G16" s="280"/>
      <c r="H16" s="280"/>
      <c r="I16" s="280"/>
      <c r="J16" s="280"/>
      <c r="K16" s="280"/>
      <c r="L16" s="280"/>
      <c r="M16" s="280"/>
      <c r="N16" s="282"/>
      <c r="O16" s="65"/>
    </row>
    <row r="17" spans="1:15" s="159" customFormat="1" ht="36.75" customHeight="1">
      <c r="A17" s="287" t="s">
        <v>297</v>
      </c>
      <c r="B17" s="288" t="s">
        <v>74</v>
      </c>
      <c r="C17" s="478">
        <v>4</v>
      </c>
      <c r="D17" s="479" t="s">
        <v>301</v>
      </c>
      <c r="E17" s="479" t="s">
        <v>187</v>
      </c>
      <c r="F17" s="288">
        <v>158</v>
      </c>
      <c r="G17" s="288">
        <v>15</v>
      </c>
      <c r="H17" s="288">
        <v>25</v>
      </c>
      <c r="I17" s="288">
        <v>4</v>
      </c>
      <c r="J17" s="288">
        <f>F17+G17+H17+I17</f>
        <v>202</v>
      </c>
      <c r="K17" s="288" t="s">
        <v>72</v>
      </c>
      <c r="L17" s="472">
        <v>3401280</v>
      </c>
      <c r="M17" s="289">
        <f>C17*J17</f>
        <v>808</v>
      </c>
      <c r="N17" s="473"/>
      <c r="O17" s="158"/>
    </row>
    <row r="18" spans="1:15" s="159" customFormat="1" ht="36.75" customHeight="1">
      <c r="A18" s="287" t="s">
        <v>570</v>
      </c>
      <c r="B18" s="288" t="s">
        <v>532</v>
      </c>
      <c r="C18" s="289">
        <v>3</v>
      </c>
      <c r="D18" s="480" t="s">
        <v>533</v>
      </c>
      <c r="E18" s="289" t="s">
        <v>189</v>
      </c>
      <c r="F18" s="288">
        <v>130</v>
      </c>
      <c r="G18" s="288">
        <v>15</v>
      </c>
      <c r="H18" s="288">
        <v>26</v>
      </c>
      <c r="I18" s="288">
        <v>4</v>
      </c>
      <c r="J18" s="288">
        <f>F18+G18+H18+I18</f>
        <v>175</v>
      </c>
      <c r="K18" s="288" t="s">
        <v>72</v>
      </c>
      <c r="L18" s="472">
        <v>3401280</v>
      </c>
      <c r="M18" s="289">
        <f>C18*J18</f>
        <v>525</v>
      </c>
      <c r="N18" s="473"/>
      <c r="O18" s="158"/>
    </row>
    <row r="19" spans="1:15" ht="24" customHeight="1">
      <c r="A19" s="280"/>
      <c r="B19" s="280"/>
      <c r="C19" s="280"/>
      <c r="D19" s="673" t="s">
        <v>86</v>
      </c>
      <c r="E19" s="673"/>
      <c r="F19" s="280"/>
      <c r="G19" s="280"/>
      <c r="H19" s="280"/>
      <c r="I19" s="280"/>
      <c r="J19" s="280"/>
      <c r="K19" s="280"/>
      <c r="L19" s="280"/>
      <c r="M19" s="280"/>
      <c r="N19" s="282"/>
      <c r="O19" s="65"/>
    </row>
    <row r="20" spans="1:15" s="159" customFormat="1" ht="27" customHeight="1">
      <c r="A20" s="287" t="s">
        <v>534</v>
      </c>
      <c r="B20" s="288" t="s">
        <v>298</v>
      </c>
      <c r="C20" s="289">
        <v>4</v>
      </c>
      <c r="D20" s="479" t="s">
        <v>535</v>
      </c>
      <c r="E20" s="288" t="s">
        <v>135</v>
      </c>
      <c r="F20" s="288">
        <v>280</v>
      </c>
      <c r="G20" s="288">
        <v>20</v>
      </c>
      <c r="H20" s="288">
        <v>18</v>
      </c>
      <c r="I20" s="288">
        <v>4</v>
      </c>
      <c r="J20" s="288">
        <f>F20+G20+H20+I20</f>
        <v>322</v>
      </c>
      <c r="K20" s="288" t="s">
        <v>73</v>
      </c>
      <c r="L20" s="472">
        <v>3401280</v>
      </c>
      <c r="M20" s="289">
        <f>C20*J20</f>
        <v>1288</v>
      </c>
      <c r="N20" s="477"/>
      <c r="O20" s="158"/>
    </row>
    <row r="21" spans="1:15" s="159" customFormat="1" ht="27" customHeight="1">
      <c r="A21" s="287" t="s">
        <v>536</v>
      </c>
      <c r="B21" s="480" t="s">
        <v>349</v>
      </c>
      <c r="C21" s="481">
        <v>4</v>
      </c>
      <c r="D21" s="479" t="s">
        <v>535</v>
      </c>
      <c r="E21" s="288" t="s">
        <v>187</v>
      </c>
      <c r="F21" s="288">
        <v>190</v>
      </c>
      <c r="G21" s="288">
        <v>19</v>
      </c>
      <c r="H21" s="288">
        <v>18</v>
      </c>
      <c r="I21" s="288">
        <v>4</v>
      </c>
      <c r="J21" s="288">
        <f>F21+G21+H21+I21</f>
        <v>231</v>
      </c>
      <c r="K21" s="288" t="s">
        <v>72</v>
      </c>
      <c r="L21" s="472">
        <v>3401280</v>
      </c>
      <c r="M21" s="289">
        <f>C21*J21</f>
        <v>924</v>
      </c>
      <c r="N21" s="477"/>
      <c r="O21" s="158"/>
    </row>
    <row r="22" spans="1:15" s="159" customFormat="1" ht="27" customHeight="1">
      <c r="A22" s="287" t="s">
        <v>537</v>
      </c>
      <c r="B22" s="288" t="s">
        <v>190</v>
      </c>
      <c r="C22" s="289">
        <v>4</v>
      </c>
      <c r="D22" s="288" t="s">
        <v>538</v>
      </c>
      <c r="E22" s="288" t="s">
        <v>135</v>
      </c>
      <c r="F22" s="288">
        <v>200</v>
      </c>
      <c r="G22" s="288">
        <v>0</v>
      </c>
      <c r="H22" s="288">
        <v>16</v>
      </c>
      <c r="I22" s="288">
        <v>0</v>
      </c>
      <c r="J22" s="288">
        <f>F22+G22+H22+I22</f>
        <v>216</v>
      </c>
      <c r="K22" s="288" t="s">
        <v>73</v>
      </c>
      <c r="L22" s="288" t="s">
        <v>188</v>
      </c>
      <c r="M22" s="289">
        <f>C22*J22</f>
        <v>864</v>
      </c>
      <c r="N22" s="477"/>
      <c r="O22" s="158"/>
    </row>
    <row r="23" spans="1:15" ht="24.75" customHeight="1">
      <c r="A23" s="482"/>
      <c r="B23" s="278"/>
      <c r="C23" s="286"/>
      <c r="D23" s="673" t="s">
        <v>539</v>
      </c>
      <c r="E23" s="673"/>
      <c r="F23" s="278"/>
      <c r="G23" s="278"/>
      <c r="H23" s="278"/>
      <c r="I23" s="278"/>
      <c r="J23" s="278"/>
      <c r="K23" s="278"/>
      <c r="L23" s="278"/>
      <c r="M23" s="483"/>
      <c r="N23" s="484"/>
      <c r="O23" s="65"/>
    </row>
    <row r="24" spans="1:15" s="159" customFormat="1" ht="28.5" customHeight="1">
      <c r="A24" s="287" t="s">
        <v>540</v>
      </c>
      <c r="B24" s="288" t="s">
        <v>74</v>
      </c>
      <c r="C24" s="478">
        <v>4</v>
      </c>
      <c r="D24" s="479" t="s">
        <v>121</v>
      </c>
      <c r="E24" s="288" t="s">
        <v>187</v>
      </c>
      <c r="F24" s="288">
        <v>60</v>
      </c>
      <c r="G24" s="288">
        <v>30</v>
      </c>
      <c r="H24" s="288">
        <v>10</v>
      </c>
      <c r="I24" s="288">
        <v>3</v>
      </c>
      <c r="J24" s="288">
        <f>F24+G24+H24+I24</f>
        <v>103</v>
      </c>
      <c r="K24" s="485" t="s">
        <v>72</v>
      </c>
      <c r="L24" s="486">
        <v>3401280</v>
      </c>
      <c r="M24" s="289">
        <f>C24*J24</f>
        <v>412</v>
      </c>
      <c r="N24" s="487"/>
      <c r="O24" s="158"/>
    </row>
    <row r="25" spans="1:15" ht="22.5" customHeight="1">
      <c r="A25" s="284"/>
      <c r="B25" s="280"/>
      <c r="C25" s="281"/>
      <c r="D25" s="674" t="s">
        <v>87</v>
      </c>
      <c r="E25" s="674"/>
      <c r="F25" s="280"/>
      <c r="G25" s="280"/>
      <c r="H25" s="280"/>
      <c r="I25" s="280"/>
      <c r="J25" s="280"/>
      <c r="K25" s="280"/>
      <c r="L25" s="280"/>
      <c r="M25" s="280"/>
      <c r="N25" s="282"/>
      <c r="O25" s="65"/>
    </row>
    <row r="26" spans="1:15" s="159" customFormat="1" ht="35.450000000000003" customHeight="1">
      <c r="A26" s="287" t="s">
        <v>191</v>
      </c>
      <c r="B26" s="288" t="s">
        <v>44</v>
      </c>
      <c r="C26" s="289">
        <v>3</v>
      </c>
      <c r="D26" s="288" t="s">
        <v>541</v>
      </c>
      <c r="E26" s="288" t="s">
        <v>192</v>
      </c>
      <c r="F26" s="288">
        <v>140</v>
      </c>
      <c r="G26" s="288">
        <v>15</v>
      </c>
      <c r="H26" s="288">
        <v>20</v>
      </c>
      <c r="I26" s="288">
        <v>2</v>
      </c>
      <c r="J26" s="288">
        <f>F26+G26+H26+I26</f>
        <v>177</v>
      </c>
      <c r="K26" s="288" t="s">
        <v>72</v>
      </c>
      <c r="L26" s="288">
        <v>3401280</v>
      </c>
      <c r="M26" s="289">
        <f>C26*J26</f>
        <v>531</v>
      </c>
      <c r="N26" s="473"/>
      <c r="O26" s="158"/>
    </row>
    <row r="27" spans="1:15" s="159" customFormat="1" ht="35.450000000000003" customHeight="1">
      <c r="A27" s="287" t="s">
        <v>299</v>
      </c>
      <c r="B27" s="288" t="s">
        <v>48</v>
      </c>
      <c r="C27" s="481">
        <v>3</v>
      </c>
      <c r="D27" s="288" t="s">
        <v>531</v>
      </c>
      <c r="E27" s="288" t="s">
        <v>187</v>
      </c>
      <c r="F27" s="288">
        <v>140</v>
      </c>
      <c r="G27" s="288">
        <v>13</v>
      </c>
      <c r="H27" s="288">
        <v>20</v>
      </c>
      <c r="I27" s="288">
        <v>3</v>
      </c>
      <c r="J27" s="288">
        <f>F27+G27+H27+I27</f>
        <v>176</v>
      </c>
      <c r="K27" s="288" t="s">
        <v>72</v>
      </c>
      <c r="L27" s="288">
        <v>3401280</v>
      </c>
      <c r="M27" s="289">
        <f>C27*J27</f>
        <v>528</v>
      </c>
      <c r="N27" s="488"/>
      <c r="O27" s="158"/>
    </row>
    <row r="28" spans="1:15" ht="30" customHeight="1">
      <c r="A28" s="280"/>
      <c r="B28" s="280"/>
      <c r="C28" s="280"/>
      <c r="D28" s="673" t="s">
        <v>88</v>
      </c>
      <c r="E28" s="673"/>
      <c r="F28" s="280"/>
      <c r="G28" s="280"/>
      <c r="H28" s="280"/>
      <c r="I28" s="280"/>
      <c r="J28" s="280"/>
      <c r="K28" s="280"/>
      <c r="L28" s="280"/>
      <c r="M28" s="280"/>
      <c r="N28" s="282"/>
      <c r="O28" s="65"/>
    </row>
    <row r="29" spans="1:15" s="159" customFormat="1" ht="29.45" customHeight="1">
      <c r="A29" s="287" t="s">
        <v>542</v>
      </c>
      <c r="B29" s="288" t="s">
        <v>52</v>
      </c>
      <c r="C29" s="289">
        <v>3</v>
      </c>
      <c r="D29" s="288" t="s">
        <v>41</v>
      </c>
      <c r="E29" s="288" t="s">
        <v>135</v>
      </c>
      <c r="F29" s="288">
        <v>240</v>
      </c>
      <c r="G29" s="288">
        <v>24</v>
      </c>
      <c r="H29" s="288">
        <v>25</v>
      </c>
      <c r="I29" s="288">
        <v>0</v>
      </c>
      <c r="J29" s="288">
        <f>F29+G29+H29+I29</f>
        <v>289</v>
      </c>
      <c r="K29" s="288" t="s">
        <v>72</v>
      </c>
      <c r="L29" s="288" t="s">
        <v>188</v>
      </c>
      <c r="M29" s="289">
        <f>C29*J29</f>
        <v>867</v>
      </c>
      <c r="N29" s="477"/>
      <c r="O29" s="158"/>
    </row>
    <row r="30" spans="1:15" s="159" customFormat="1" ht="29.45" customHeight="1">
      <c r="A30" s="287" t="s">
        <v>300</v>
      </c>
      <c r="B30" s="289" t="s">
        <v>543</v>
      </c>
      <c r="C30" s="481">
        <v>3</v>
      </c>
      <c r="D30" s="489" t="s">
        <v>41</v>
      </c>
      <c r="E30" s="288" t="s">
        <v>187</v>
      </c>
      <c r="F30" s="288">
        <v>130</v>
      </c>
      <c r="G30" s="288">
        <v>13</v>
      </c>
      <c r="H30" s="288">
        <v>25</v>
      </c>
      <c r="I30" s="288">
        <v>4</v>
      </c>
      <c r="J30" s="288">
        <f>F30+G30+H30+I30</f>
        <v>172</v>
      </c>
      <c r="K30" s="288" t="s">
        <v>72</v>
      </c>
      <c r="L30" s="472">
        <v>3401280</v>
      </c>
      <c r="M30" s="289">
        <f>C30*J30</f>
        <v>516</v>
      </c>
      <c r="N30" s="488"/>
      <c r="O30" s="158"/>
    </row>
    <row r="31" spans="1:15" s="159" customFormat="1" ht="24.75" customHeight="1">
      <c r="A31" s="490"/>
      <c r="B31" s="490"/>
      <c r="C31" s="490"/>
      <c r="D31" s="673" t="s">
        <v>91</v>
      </c>
      <c r="E31" s="673"/>
      <c r="F31" s="490"/>
      <c r="G31" s="490"/>
      <c r="H31" s="490"/>
      <c r="I31" s="490"/>
      <c r="J31" s="490"/>
      <c r="K31" s="490"/>
      <c r="L31" s="490"/>
      <c r="M31" s="490"/>
      <c r="N31" s="491"/>
      <c r="O31" s="158"/>
    </row>
    <row r="32" spans="1:15" s="159" customFormat="1" ht="28.5" customHeight="1">
      <c r="A32" s="390" t="s">
        <v>544</v>
      </c>
      <c r="B32" s="485" t="s">
        <v>545</v>
      </c>
      <c r="C32" s="289">
        <v>3</v>
      </c>
      <c r="D32" s="288" t="s">
        <v>567</v>
      </c>
      <c r="E32" s="288" t="s">
        <v>187</v>
      </c>
      <c r="F32" s="288">
        <v>110</v>
      </c>
      <c r="G32" s="288">
        <v>12</v>
      </c>
      <c r="H32" s="288">
        <v>13</v>
      </c>
      <c r="I32" s="288">
        <v>2</v>
      </c>
      <c r="J32" s="288">
        <f>F32+G32+H32+I32</f>
        <v>137</v>
      </c>
      <c r="K32" s="288" t="s">
        <v>72</v>
      </c>
      <c r="L32" s="472">
        <v>3401280</v>
      </c>
      <c r="M32" s="289">
        <f>C32*J32</f>
        <v>411</v>
      </c>
      <c r="N32" s="492"/>
      <c r="O32" s="158"/>
    </row>
    <row r="33" spans="1:15" ht="24" customHeight="1">
      <c r="A33" s="493"/>
      <c r="B33" s="493"/>
      <c r="C33" s="280"/>
      <c r="D33" s="673" t="s">
        <v>90</v>
      </c>
      <c r="E33" s="673"/>
      <c r="F33" s="280"/>
      <c r="G33" s="280"/>
      <c r="H33" s="280"/>
      <c r="I33" s="280"/>
      <c r="J33" s="280"/>
      <c r="K33" s="280"/>
      <c r="L33" s="280"/>
      <c r="M33" s="280"/>
      <c r="N33" s="282"/>
      <c r="O33" s="65"/>
    </row>
    <row r="34" spans="1:15" s="159" customFormat="1" ht="33" customHeight="1">
      <c r="A34" s="494" t="s">
        <v>546</v>
      </c>
      <c r="B34" s="485" t="s">
        <v>168</v>
      </c>
      <c r="C34" s="289">
        <v>3</v>
      </c>
      <c r="D34" s="288" t="s">
        <v>46</v>
      </c>
      <c r="E34" s="288" t="s">
        <v>138</v>
      </c>
      <c r="F34" s="288">
        <v>180</v>
      </c>
      <c r="G34" s="288">
        <v>10</v>
      </c>
      <c r="H34" s="288">
        <v>14</v>
      </c>
      <c r="I34" s="288">
        <v>2</v>
      </c>
      <c r="J34" s="288">
        <f>F34+G34+H34+I34</f>
        <v>206</v>
      </c>
      <c r="K34" s="288" t="s">
        <v>73</v>
      </c>
      <c r="L34" s="288" t="s">
        <v>188</v>
      </c>
      <c r="M34" s="289">
        <f>C34*J34</f>
        <v>618</v>
      </c>
      <c r="N34" s="477"/>
      <c r="O34" s="158"/>
    </row>
    <row r="35" spans="1:15" s="159" customFormat="1" ht="51.75" customHeight="1">
      <c r="A35" s="495" t="s">
        <v>547</v>
      </c>
      <c r="B35" s="288" t="s">
        <v>60</v>
      </c>
      <c r="C35" s="289">
        <v>3</v>
      </c>
      <c r="D35" s="479" t="s">
        <v>566</v>
      </c>
      <c r="E35" s="288" t="s">
        <v>136</v>
      </c>
      <c r="F35" s="288">
        <v>120</v>
      </c>
      <c r="G35" s="288">
        <v>12</v>
      </c>
      <c r="H35" s="288">
        <v>12</v>
      </c>
      <c r="I35" s="288">
        <v>2</v>
      </c>
      <c r="J35" s="288">
        <f>F35+G35+H35+I35</f>
        <v>146</v>
      </c>
      <c r="K35" s="288" t="s">
        <v>73</v>
      </c>
      <c r="L35" s="288" t="s">
        <v>188</v>
      </c>
      <c r="M35" s="289">
        <f>C35*J35</f>
        <v>438</v>
      </c>
      <c r="N35" s="477"/>
      <c r="O35" s="158"/>
    </row>
    <row r="36" spans="1:15" s="159" customFormat="1" ht="51" customHeight="1">
      <c r="A36" s="495" t="s">
        <v>569</v>
      </c>
      <c r="B36" s="288" t="s">
        <v>133</v>
      </c>
      <c r="C36" s="289">
        <v>6</v>
      </c>
      <c r="D36" s="479" t="s">
        <v>535</v>
      </c>
      <c r="E36" s="288" t="s">
        <v>132</v>
      </c>
      <c r="F36" s="288">
        <v>600</v>
      </c>
      <c r="G36" s="288">
        <v>36</v>
      </c>
      <c r="H36" s="288">
        <v>24</v>
      </c>
      <c r="I36" s="288">
        <v>4</v>
      </c>
      <c r="J36" s="288">
        <f>F36+G36+H36+I36</f>
        <v>664</v>
      </c>
      <c r="K36" s="288" t="s">
        <v>73</v>
      </c>
      <c r="L36" s="288">
        <v>3401280</v>
      </c>
      <c r="M36" s="289">
        <f>C36*J36</f>
        <v>3984</v>
      </c>
      <c r="N36" s="473"/>
      <c r="O36" s="158"/>
    </row>
    <row r="37" spans="1:15" ht="16.5" customHeight="1">
      <c r="A37" s="283" t="s">
        <v>134</v>
      </c>
      <c r="B37" s="278"/>
      <c r="C37" s="483"/>
      <c r="D37" s="670" t="s">
        <v>302</v>
      </c>
      <c r="E37" s="670"/>
      <c r="F37" s="278"/>
      <c r="G37" s="278"/>
      <c r="H37" s="278"/>
      <c r="I37" s="278"/>
      <c r="J37" s="278"/>
      <c r="K37" s="278"/>
      <c r="L37" s="278"/>
      <c r="M37" s="483"/>
      <c r="N37" s="496"/>
      <c r="O37" s="65"/>
    </row>
    <row r="38" spans="1:15" ht="35.25" customHeight="1">
      <c r="A38" s="497"/>
      <c r="B38" s="498"/>
      <c r="C38" s="498"/>
      <c r="D38" s="499" t="s">
        <v>95</v>
      </c>
      <c r="E38" s="500"/>
      <c r="F38" s="501"/>
      <c r="G38" s="501"/>
      <c r="H38" s="501"/>
      <c r="I38" s="501"/>
      <c r="J38" s="501"/>
      <c r="K38" s="501"/>
      <c r="L38" s="501"/>
      <c r="M38" s="498"/>
      <c r="N38" s="502"/>
      <c r="O38" s="65"/>
    </row>
    <row r="39" spans="1:15" s="304" customFormat="1" ht="27.75" customHeight="1">
      <c r="A39" s="503"/>
      <c r="B39" s="504"/>
      <c r="C39" s="505"/>
      <c r="D39" s="675" t="s">
        <v>193</v>
      </c>
      <c r="E39" s="675"/>
      <c r="F39" s="504"/>
      <c r="G39" s="504"/>
      <c r="H39" s="504"/>
      <c r="I39" s="504"/>
      <c r="J39" s="504"/>
      <c r="K39" s="504"/>
      <c r="L39" s="504"/>
      <c r="M39" s="505"/>
      <c r="N39" s="279"/>
      <c r="O39" s="506"/>
    </row>
    <row r="40" spans="1:15" s="159" customFormat="1" ht="36.6" customHeight="1">
      <c r="A40" s="287" t="s">
        <v>548</v>
      </c>
      <c r="B40" s="288" t="s">
        <v>298</v>
      </c>
      <c r="C40" s="289">
        <v>4</v>
      </c>
      <c r="D40" s="288" t="s">
        <v>549</v>
      </c>
      <c r="E40" s="288" t="s">
        <v>132</v>
      </c>
      <c r="F40" s="288">
        <v>140</v>
      </c>
      <c r="G40" s="288">
        <v>19</v>
      </c>
      <c r="H40" s="288">
        <v>16</v>
      </c>
      <c r="I40" s="288">
        <v>4</v>
      </c>
      <c r="J40" s="288">
        <f>F40+G40+H40+I40</f>
        <v>179</v>
      </c>
      <c r="K40" s="288" t="s">
        <v>72</v>
      </c>
      <c r="L40" s="472">
        <v>3401280</v>
      </c>
      <c r="M40" s="289">
        <f>C40*J40</f>
        <v>716</v>
      </c>
      <c r="N40" s="477"/>
      <c r="O40" s="158"/>
    </row>
    <row r="41" spans="1:15" s="159" customFormat="1" ht="36.6" customHeight="1">
      <c r="A41" s="287" t="s">
        <v>548</v>
      </c>
      <c r="B41" s="288" t="s">
        <v>298</v>
      </c>
      <c r="C41" s="289">
        <v>4</v>
      </c>
      <c r="D41" s="288" t="s">
        <v>549</v>
      </c>
      <c r="E41" s="288" t="s">
        <v>132</v>
      </c>
      <c r="F41" s="288">
        <v>140</v>
      </c>
      <c r="G41" s="288">
        <v>19</v>
      </c>
      <c r="H41" s="288">
        <v>16</v>
      </c>
      <c r="I41" s="288">
        <v>4</v>
      </c>
      <c r="J41" s="288">
        <f>F41+G41+H41+I41</f>
        <v>179</v>
      </c>
      <c r="K41" s="288" t="s">
        <v>72</v>
      </c>
      <c r="L41" s="472">
        <v>3401280</v>
      </c>
      <c r="M41" s="289">
        <f>C41*J41</f>
        <v>716</v>
      </c>
      <c r="N41" s="477"/>
      <c r="O41" s="158"/>
    </row>
    <row r="42" spans="1:15" ht="24" customHeight="1">
      <c r="A42" s="482"/>
      <c r="B42" s="285"/>
      <c r="C42" s="286"/>
      <c r="D42" s="673" t="s">
        <v>96</v>
      </c>
      <c r="E42" s="673"/>
      <c r="F42" s="285"/>
      <c r="G42" s="285"/>
      <c r="H42" s="285"/>
      <c r="I42" s="285"/>
      <c r="J42" s="285"/>
      <c r="K42" s="285"/>
      <c r="L42" s="285"/>
      <c r="M42" s="286"/>
      <c r="N42" s="282"/>
      <c r="O42" s="65"/>
    </row>
    <row r="43" spans="1:15" s="159" customFormat="1" ht="38.25" customHeight="1">
      <c r="A43" s="495" t="s">
        <v>550</v>
      </c>
      <c r="B43" s="288" t="s">
        <v>94</v>
      </c>
      <c r="C43" s="289">
        <v>4</v>
      </c>
      <c r="D43" s="288" t="s">
        <v>139</v>
      </c>
      <c r="E43" s="288" t="s">
        <v>140</v>
      </c>
      <c r="F43" s="288">
        <v>392</v>
      </c>
      <c r="G43" s="288">
        <v>28</v>
      </c>
      <c r="H43" s="288">
        <v>17</v>
      </c>
      <c r="I43" s="288">
        <v>5</v>
      </c>
      <c r="J43" s="288">
        <f>F43+G43+H43+I43</f>
        <v>442</v>
      </c>
      <c r="K43" s="288" t="s">
        <v>73</v>
      </c>
      <c r="L43" s="472">
        <v>3401280</v>
      </c>
      <c r="M43" s="289">
        <f>C43*J43</f>
        <v>1768</v>
      </c>
      <c r="N43" s="492"/>
      <c r="O43" s="158"/>
    </row>
    <row r="44" spans="1:15" s="159" customFormat="1" ht="28.9" customHeight="1">
      <c r="A44" s="495" t="s">
        <v>551</v>
      </c>
      <c r="B44" s="288" t="s">
        <v>190</v>
      </c>
      <c r="C44" s="289">
        <v>5</v>
      </c>
      <c r="D44" s="288" t="s">
        <v>538</v>
      </c>
      <c r="E44" s="288" t="s">
        <v>171</v>
      </c>
      <c r="F44" s="288">
        <v>600</v>
      </c>
      <c r="G44" s="288">
        <v>42</v>
      </c>
      <c r="H44" s="288">
        <v>34</v>
      </c>
      <c r="I44" s="288">
        <v>4</v>
      </c>
      <c r="J44" s="288">
        <f>F44+G44+H44+I44</f>
        <v>680</v>
      </c>
      <c r="K44" s="288" t="s">
        <v>73</v>
      </c>
      <c r="L44" s="288" t="s">
        <v>188</v>
      </c>
      <c r="M44" s="289">
        <f>C44*J44</f>
        <v>3400</v>
      </c>
      <c r="N44" s="477"/>
      <c r="O44" s="158"/>
    </row>
    <row r="45" spans="1:15" ht="15.75" customHeight="1">
      <c r="A45" s="283" t="s">
        <v>95</v>
      </c>
      <c r="B45" s="278"/>
      <c r="C45" s="483"/>
      <c r="D45" s="670" t="s">
        <v>165</v>
      </c>
      <c r="E45" s="670"/>
      <c r="F45" s="278"/>
      <c r="G45" s="278"/>
      <c r="H45" s="278"/>
      <c r="I45" s="278"/>
      <c r="J45" s="278"/>
      <c r="K45" s="278"/>
      <c r="L45" s="278"/>
      <c r="M45" s="483"/>
      <c r="N45" s="507"/>
      <c r="O45" s="65"/>
    </row>
    <row r="46" spans="1:15" s="68" customFormat="1" ht="39" customHeight="1">
      <c r="A46" s="665" t="s">
        <v>303</v>
      </c>
      <c r="B46" s="666"/>
      <c r="C46" s="666"/>
      <c r="D46" s="666"/>
      <c r="E46" s="666"/>
      <c r="F46" s="666"/>
      <c r="G46" s="666"/>
      <c r="H46" s="666"/>
      <c r="I46" s="666"/>
      <c r="J46" s="666"/>
      <c r="K46" s="666"/>
      <c r="L46" s="666"/>
      <c r="M46" s="666"/>
      <c r="N46" s="667"/>
      <c r="O46" s="63"/>
    </row>
    <row r="47" spans="1:15" ht="36.6" customHeight="1">
      <c r="A47" s="287" t="s">
        <v>552</v>
      </c>
      <c r="B47" s="288" t="s">
        <v>237</v>
      </c>
      <c r="C47" s="289">
        <v>6</v>
      </c>
      <c r="D47" s="288" t="s">
        <v>531</v>
      </c>
      <c r="E47" s="288" t="s">
        <v>311</v>
      </c>
      <c r="F47" s="288">
        <v>75</v>
      </c>
      <c r="G47" s="288">
        <v>8</v>
      </c>
      <c r="H47" s="288">
        <v>10</v>
      </c>
      <c r="I47" s="288">
        <v>3</v>
      </c>
      <c r="J47" s="288">
        <f t="shared" ref="J47:J54" si="0">F47+G47+H47+I47</f>
        <v>96</v>
      </c>
      <c r="K47" s="288" t="s">
        <v>72</v>
      </c>
      <c r="L47" s="288"/>
      <c r="M47" s="289">
        <f t="shared" ref="M47:M54" si="1">C47*J47</f>
        <v>576</v>
      </c>
      <c r="N47" s="508"/>
      <c r="O47" s="65"/>
    </row>
    <row r="48" spans="1:15" ht="36.6" customHeight="1">
      <c r="A48" s="287" t="s">
        <v>304</v>
      </c>
      <c r="B48" s="509" t="s">
        <v>151</v>
      </c>
      <c r="C48" s="289">
        <v>4</v>
      </c>
      <c r="D48" s="288" t="s">
        <v>531</v>
      </c>
      <c r="E48" s="288" t="s">
        <v>305</v>
      </c>
      <c r="F48" s="288">
        <v>207</v>
      </c>
      <c r="G48" s="288">
        <v>25</v>
      </c>
      <c r="H48" s="288">
        <v>46</v>
      </c>
      <c r="I48" s="288">
        <v>8</v>
      </c>
      <c r="J48" s="288">
        <f t="shared" si="0"/>
        <v>286</v>
      </c>
      <c r="K48" s="288" t="s">
        <v>72</v>
      </c>
      <c r="L48" s="288"/>
      <c r="M48" s="289">
        <f t="shared" si="1"/>
        <v>1144</v>
      </c>
      <c r="N48" s="508"/>
      <c r="O48" s="65"/>
    </row>
    <row r="49" spans="1:16" ht="36.6" customHeight="1">
      <c r="A49" s="287" t="s">
        <v>306</v>
      </c>
      <c r="B49" s="288" t="s">
        <v>164</v>
      </c>
      <c r="C49" s="289">
        <v>4</v>
      </c>
      <c r="D49" s="288" t="s">
        <v>531</v>
      </c>
      <c r="E49" s="288" t="s">
        <v>307</v>
      </c>
      <c r="F49" s="288">
        <v>235</v>
      </c>
      <c r="G49" s="288">
        <v>27</v>
      </c>
      <c r="H49" s="288">
        <v>47</v>
      </c>
      <c r="I49" s="288">
        <v>8</v>
      </c>
      <c r="J49" s="288">
        <f t="shared" si="0"/>
        <v>317</v>
      </c>
      <c r="K49" s="288" t="s">
        <v>72</v>
      </c>
      <c r="L49" s="288"/>
      <c r="M49" s="289">
        <f t="shared" si="1"/>
        <v>1268</v>
      </c>
      <c r="N49" s="508"/>
      <c r="O49" s="65"/>
    </row>
    <row r="50" spans="1:16" ht="36.6" customHeight="1">
      <c r="A50" s="287" t="s">
        <v>312</v>
      </c>
      <c r="B50" s="288" t="s">
        <v>543</v>
      </c>
      <c r="C50" s="289">
        <v>4</v>
      </c>
      <c r="D50" s="288" t="s">
        <v>121</v>
      </c>
      <c r="E50" s="288" t="s">
        <v>307</v>
      </c>
      <c r="F50" s="288">
        <v>150</v>
      </c>
      <c r="G50" s="288">
        <v>20</v>
      </c>
      <c r="H50" s="288">
        <v>20</v>
      </c>
      <c r="I50" s="288">
        <v>4</v>
      </c>
      <c r="J50" s="288">
        <f t="shared" si="0"/>
        <v>194</v>
      </c>
      <c r="K50" s="288" t="s">
        <v>72</v>
      </c>
      <c r="L50" s="288"/>
      <c r="M50" s="289">
        <f t="shared" si="1"/>
        <v>776</v>
      </c>
      <c r="N50" s="508"/>
      <c r="O50" s="65"/>
    </row>
    <row r="51" spans="1:16" ht="36.6" customHeight="1">
      <c r="A51" s="495" t="s">
        <v>308</v>
      </c>
      <c r="B51" s="288" t="s">
        <v>159</v>
      </c>
      <c r="C51" s="289">
        <v>4</v>
      </c>
      <c r="D51" s="288" t="s">
        <v>531</v>
      </c>
      <c r="E51" s="288" t="s">
        <v>307</v>
      </c>
      <c r="F51" s="288">
        <v>228</v>
      </c>
      <c r="G51" s="288">
        <v>29</v>
      </c>
      <c r="H51" s="288">
        <v>45</v>
      </c>
      <c r="I51" s="288">
        <v>8</v>
      </c>
      <c r="J51" s="288">
        <f t="shared" si="0"/>
        <v>310</v>
      </c>
      <c r="K51" s="288" t="s">
        <v>72</v>
      </c>
      <c r="L51" s="288"/>
      <c r="M51" s="289">
        <f t="shared" si="1"/>
        <v>1240</v>
      </c>
      <c r="N51" s="508"/>
      <c r="O51" s="65"/>
    </row>
    <row r="52" spans="1:16" ht="36.6" customHeight="1">
      <c r="A52" s="287" t="s">
        <v>310</v>
      </c>
      <c r="B52" s="288" t="s">
        <v>49</v>
      </c>
      <c r="C52" s="289">
        <v>4</v>
      </c>
      <c r="D52" s="288" t="s">
        <v>531</v>
      </c>
      <c r="E52" s="288" t="s">
        <v>307</v>
      </c>
      <c r="F52" s="288">
        <v>215</v>
      </c>
      <c r="G52" s="288">
        <v>39</v>
      </c>
      <c r="H52" s="288">
        <v>36</v>
      </c>
      <c r="I52" s="288">
        <v>5</v>
      </c>
      <c r="J52" s="288">
        <f t="shared" si="0"/>
        <v>295</v>
      </c>
      <c r="K52" s="288" t="s">
        <v>72</v>
      </c>
      <c r="L52" s="288"/>
      <c r="M52" s="289">
        <f t="shared" si="1"/>
        <v>1180</v>
      </c>
      <c r="N52" s="508"/>
      <c r="O52" s="65"/>
    </row>
    <row r="53" spans="1:16" ht="36.6" customHeight="1">
      <c r="A53" s="390" t="s">
        <v>314</v>
      </c>
      <c r="B53" s="288" t="s">
        <v>553</v>
      </c>
      <c r="C53" s="289">
        <v>3</v>
      </c>
      <c r="D53" s="288" t="s">
        <v>116</v>
      </c>
      <c r="E53" s="288" t="s">
        <v>307</v>
      </c>
      <c r="F53" s="288">
        <v>350</v>
      </c>
      <c r="G53" s="288">
        <v>20</v>
      </c>
      <c r="H53" s="288">
        <v>45</v>
      </c>
      <c r="I53" s="288">
        <v>4</v>
      </c>
      <c r="J53" s="288">
        <f t="shared" si="0"/>
        <v>419</v>
      </c>
      <c r="K53" s="288" t="s">
        <v>72</v>
      </c>
      <c r="L53" s="288"/>
      <c r="M53" s="289">
        <f t="shared" si="1"/>
        <v>1257</v>
      </c>
      <c r="N53" s="508"/>
      <c r="O53" s="65"/>
    </row>
    <row r="54" spans="1:16" ht="36.6" customHeight="1">
      <c r="A54" s="287" t="s">
        <v>309</v>
      </c>
      <c r="B54" s="288" t="s">
        <v>279</v>
      </c>
      <c r="C54" s="289">
        <v>4</v>
      </c>
      <c r="D54" s="288" t="s">
        <v>535</v>
      </c>
      <c r="E54" s="288" t="s">
        <v>307</v>
      </c>
      <c r="F54" s="288">
        <v>270</v>
      </c>
      <c r="G54" s="288">
        <v>18</v>
      </c>
      <c r="H54" s="288">
        <v>40</v>
      </c>
      <c r="I54" s="288">
        <v>6</v>
      </c>
      <c r="J54" s="288">
        <f t="shared" si="0"/>
        <v>334</v>
      </c>
      <c r="K54" s="288" t="s">
        <v>72</v>
      </c>
      <c r="L54" s="288"/>
      <c r="M54" s="289">
        <f t="shared" si="1"/>
        <v>1336</v>
      </c>
      <c r="N54" s="508"/>
      <c r="O54" s="65"/>
    </row>
    <row r="55" spans="1:16" ht="17.25" customHeight="1">
      <c r="A55" s="510" t="s">
        <v>315</v>
      </c>
      <c r="B55" s="278"/>
      <c r="C55" s="483"/>
      <c r="D55" s="668" t="s">
        <v>122</v>
      </c>
      <c r="E55" s="668"/>
      <c r="F55" s="278"/>
      <c r="G55" s="278"/>
      <c r="H55" s="278"/>
      <c r="I55" s="278"/>
      <c r="J55" s="278"/>
      <c r="K55" s="278"/>
      <c r="L55" s="278"/>
      <c r="M55" s="483">
        <f>M47+M48+M49+M50+M51+M52+M54</f>
        <v>7520</v>
      </c>
      <c r="N55" s="511"/>
      <c r="O55" s="65"/>
    </row>
    <row r="56" spans="1:16" ht="36.75" customHeight="1">
      <c r="A56" s="665" t="s">
        <v>316</v>
      </c>
      <c r="B56" s="666"/>
      <c r="C56" s="666"/>
      <c r="D56" s="666"/>
      <c r="E56" s="666"/>
      <c r="F56" s="666"/>
      <c r="G56" s="666"/>
      <c r="H56" s="666"/>
      <c r="I56" s="666"/>
      <c r="J56" s="666"/>
      <c r="K56" s="666"/>
      <c r="L56" s="666"/>
      <c r="M56" s="666"/>
      <c r="N56" s="667"/>
      <c r="O56" s="512"/>
      <c r="P56" s="512"/>
    </row>
    <row r="57" spans="1:16" ht="44.45" customHeight="1">
      <c r="A57" s="287" t="s">
        <v>317</v>
      </c>
      <c r="B57" s="288" t="s">
        <v>71</v>
      </c>
      <c r="C57" s="289">
        <v>3</v>
      </c>
      <c r="D57" s="479" t="s">
        <v>535</v>
      </c>
      <c r="E57" s="288" t="s">
        <v>196</v>
      </c>
      <c r="F57" s="288">
        <v>110</v>
      </c>
      <c r="G57" s="288">
        <v>10</v>
      </c>
      <c r="H57" s="288">
        <v>24</v>
      </c>
      <c r="I57" s="288">
        <v>2</v>
      </c>
      <c r="J57" s="288">
        <f>F57+G57+H57+I57</f>
        <v>146</v>
      </c>
      <c r="K57" s="288" t="s">
        <v>72</v>
      </c>
      <c r="L57" s="288" t="s">
        <v>188</v>
      </c>
      <c r="M57" s="289">
        <f>C57*J57</f>
        <v>438</v>
      </c>
      <c r="N57" s="477"/>
      <c r="O57" s="65"/>
    </row>
    <row r="58" spans="1:16" ht="26.45" customHeight="1">
      <c r="A58" s="287" t="s">
        <v>194</v>
      </c>
      <c r="B58" s="480" t="s">
        <v>77</v>
      </c>
      <c r="C58" s="289">
        <v>3</v>
      </c>
      <c r="D58" s="288" t="s">
        <v>139</v>
      </c>
      <c r="E58" s="288" t="s">
        <v>195</v>
      </c>
      <c r="F58" s="288">
        <v>200</v>
      </c>
      <c r="G58" s="288">
        <v>6</v>
      </c>
      <c r="H58" s="288">
        <v>16</v>
      </c>
      <c r="I58" s="288">
        <v>4</v>
      </c>
      <c r="J58" s="288">
        <f>F58+G58+H58+I58</f>
        <v>226</v>
      </c>
      <c r="K58" s="288" t="s">
        <v>72</v>
      </c>
      <c r="L58" s="288" t="s">
        <v>188</v>
      </c>
      <c r="M58" s="289">
        <f>C58*J58</f>
        <v>678</v>
      </c>
      <c r="N58" s="477"/>
      <c r="O58" s="65"/>
    </row>
    <row r="59" spans="1:16" s="65" customFormat="1" ht="25.9" customHeight="1">
      <c r="A59" s="495" t="s">
        <v>137</v>
      </c>
      <c r="B59" s="288" t="s">
        <v>92</v>
      </c>
      <c r="C59" s="289">
        <v>3</v>
      </c>
      <c r="D59" s="288" t="s">
        <v>139</v>
      </c>
      <c r="E59" s="288" t="s">
        <v>135</v>
      </c>
      <c r="F59" s="288">
        <v>300</v>
      </c>
      <c r="G59" s="288">
        <v>20</v>
      </c>
      <c r="H59" s="288">
        <v>15</v>
      </c>
      <c r="I59" s="288">
        <v>2</v>
      </c>
      <c r="J59" s="288">
        <f>F59+G59+H59+I59</f>
        <v>337</v>
      </c>
      <c r="K59" s="288" t="s">
        <v>73</v>
      </c>
      <c r="L59" s="288" t="s">
        <v>188</v>
      </c>
      <c r="M59" s="289">
        <f>C59*J59</f>
        <v>1011</v>
      </c>
      <c r="N59" s="492"/>
    </row>
    <row r="60" spans="1:16" s="65" customFormat="1" ht="24.6" customHeight="1">
      <c r="A60" s="495" t="s">
        <v>318</v>
      </c>
      <c r="B60" s="480" t="s">
        <v>77</v>
      </c>
      <c r="C60" s="289">
        <v>3</v>
      </c>
      <c r="D60" s="288" t="s">
        <v>139</v>
      </c>
      <c r="E60" s="288" t="s">
        <v>132</v>
      </c>
      <c r="F60" s="288">
        <v>240</v>
      </c>
      <c r="G60" s="288">
        <v>0</v>
      </c>
      <c r="H60" s="288">
        <v>24</v>
      </c>
      <c r="I60" s="288">
        <v>24</v>
      </c>
      <c r="J60" s="288">
        <f>F60+G60+H60+I60</f>
        <v>288</v>
      </c>
      <c r="K60" s="288" t="s">
        <v>72</v>
      </c>
      <c r="L60" s="288" t="s">
        <v>188</v>
      </c>
      <c r="M60" s="289">
        <f>C60*J60</f>
        <v>864</v>
      </c>
      <c r="N60" s="477"/>
    </row>
    <row r="61" spans="1:16" s="65" customFormat="1" ht="37.15" customHeight="1">
      <c r="A61" s="495" t="s">
        <v>319</v>
      </c>
      <c r="B61" s="288" t="s">
        <v>94</v>
      </c>
      <c r="C61" s="289">
        <v>3</v>
      </c>
      <c r="D61" s="288" t="s">
        <v>170</v>
      </c>
      <c r="E61" s="288" t="s">
        <v>197</v>
      </c>
      <c r="F61" s="288">
        <v>112</v>
      </c>
      <c r="G61" s="288">
        <v>8</v>
      </c>
      <c r="H61" s="288">
        <v>14</v>
      </c>
      <c r="I61" s="288">
        <v>2</v>
      </c>
      <c r="J61" s="288">
        <f>F61+G61+H61+I61</f>
        <v>136</v>
      </c>
      <c r="K61" s="288" t="s">
        <v>73</v>
      </c>
      <c r="L61" s="288" t="s">
        <v>188</v>
      </c>
      <c r="M61" s="289">
        <f>C61*J61</f>
        <v>408</v>
      </c>
      <c r="N61" s="477"/>
    </row>
    <row r="62" spans="1:16" s="67" customFormat="1" ht="15.75" customHeight="1">
      <c r="A62" s="669" t="s">
        <v>198</v>
      </c>
      <c r="B62" s="670"/>
      <c r="C62" s="288"/>
      <c r="D62" s="668" t="s">
        <v>199</v>
      </c>
      <c r="E62" s="668"/>
      <c r="F62" s="288"/>
      <c r="G62" s="288"/>
      <c r="H62" s="288"/>
      <c r="I62" s="288"/>
      <c r="J62" s="288"/>
      <c r="K62" s="288"/>
      <c r="L62" s="288"/>
      <c r="M62" s="289"/>
      <c r="N62" s="513"/>
    </row>
    <row r="63" spans="1:16" s="69" customFormat="1">
      <c r="A63" s="186" t="s">
        <v>98</v>
      </c>
      <c r="B63" s="71"/>
      <c r="C63" s="71"/>
      <c r="D63" s="671" t="s">
        <v>320</v>
      </c>
      <c r="E63" s="671"/>
      <c r="F63" s="72"/>
      <c r="G63" s="72"/>
      <c r="H63" s="72"/>
      <c r="I63" s="72"/>
      <c r="J63" s="72"/>
      <c r="K63" s="71"/>
      <c r="L63" s="121"/>
      <c r="M63" s="71"/>
      <c r="N63" s="514"/>
      <c r="O63" s="187"/>
    </row>
    <row r="64" spans="1:16" s="33" customFormat="1" ht="17.45" customHeight="1">
      <c r="A64" s="625" t="s">
        <v>125</v>
      </c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</row>
    <row r="65" spans="2:13" s="60" customFormat="1">
      <c r="B65" s="61"/>
      <c r="C65" s="61"/>
      <c r="D65" s="62"/>
      <c r="E65" s="62"/>
      <c r="K65" s="61"/>
      <c r="L65" s="63"/>
      <c r="M65" s="61"/>
    </row>
    <row r="66" spans="2:13" s="60" customFormat="1" ht="0.6" customHeight="1">
      <c r="B66" s="61"/>
      <c r="C66" s="61"/>
      <c r="D66" s="62"/>
      <c r="E66" s="62"/>
      <c r="K66" s="61"/>
      <c r="L66" s="63"/>
      <c r="M66" s="61"/>
    </row>
    <row r="67" spans="2:13" s="60" customFormat="1">
      <c r="B67" s="122"/>
      <c r="C67" s="122"/>
      <c r="D67" s="123"/>
      <c r="E67" s="123"/>
      <c r="F67" s="124"/>
      <c r="G67" s="124"/>
      <c r="K67" s="61"/>
      <c r="L67" s="63"/>
      <c r="M67" s="61"/>
    </row>
    <row r="68" spans="2:13" s="60" customFormat="1">
      <c r="B68" s="61"/>
      <c r="C68" s="61"/>
      <c r="D68" s="62"/>
      <c r="E68" s="62"/>
      <c r="K68" s="61"/>
      <c r="L68" s="63"/>
      <c r="M68" s="61"/>
    </row>
    <row r="69" spans="2:13" s="60" customFormat="1">
      <c r="B69" s="61"/>
      <c r="C69" s="61"/>
      <c r="D69" s="62"/>
      <c r="E69" s="62"/>
      <c r="K69" s="61"/>
      <c r="L69" s="63"/>
      <c r="M69" s="61"/>
    </row>
    <row r="70" spans="2:13" s="60" customFormat="1">
      <c r="B70" s="61"/>
      <c r="C70" s="61"/>
      <c r="D70" s="62"/>
      <c r="E70" s="62"/>
      <c r="J70" s="60" t="s">
        <v>99</v>
      </c>
      <c r="K70" s="61"/>
      <c r="L70" s="63"/>
      <c r="M70" s="61"/>
    </row>
    <row r="71" spans="2:13" s="60" customFormat="1">
      <c r="B71" s="61"/>
      <c r="C71" s="61"/>
      <c r="D71" s="62"/>
      <c r="E71" s="62"/>
      <c r="K71" s="61"/>
      <c r="L71" s="63"/>
      <c r="M71" s="61"/>
    </row>
    <row r="72" spans="2:13" s="60" customFormat="1">
      <c r="B72" s="61"/>
      <c r="C72" s="61"/>
      <c r="D72" s="62"/>
      <c r="E72" s="62"/>
      <c r="K72" s="61"/>
      <c r="L72" s="63"/>
      <c r="M72" s="61"/>
    </row>
    <row r="73" spans="2:13" s="60" customFormat="1">
      <c r="B73" s="61"/>
      <c r="C73" s="61"/>
      <c r="D73" s="62"/>
      <c r="E73" s="62"/>
      <c r="K73" s="61"/>
      <c r="L73" s="63"/>
      <c r="M73" s="61"/>
    </row>
    <row r="74" spans="2:13" s="60" customFormat="1">
      <c r="B74" s="61"/>
      <c r="C74" s="61"/>
      <c r="D74" s="62"/>
      <c r="E74" s="62"/>
      <c r="K74" s="61"/>
      <c r="L74" s="63"/>
      <c r="M74" s="61"/>
    </row>
    <row r="75" spans="2:13" s="60" customFormat="1">
      <c r="B75" s="61"/>
      <c r="C75" s="61"/>
      <c r="D75" s="62"/>
      <c r="E75" s="62"/>
      <c r="K75" s="61"/>
      <c r="L75" s="63"/>
      <c r="M75" s="61"/>
    </row>
    <row r="76" spans="2:13" s="60" customFormat="1">
      <c r="B76" s="61"/>
      <c r="C76" s="61"/>
      <c r="D76" s="62"/>
      <c r="E76" s="62"/>
      <c r="K76" s="61"/>
      <c r="L76" s="63"/>
      <c r="M76" s="61"/>
    </row>
    <row r="77" spans="2:13" s="60" customFormat="1">
      <c r="B77" s="61"/>
      <c r="C77" s="61"/>
      <c r="D77" s="62"/>
      <c r="E77" s="62"/>
      <c r="K77" s="61"/>
      <c r="L77" s="63"/>
      <c r="M77" s="61"/>
    </row>
    <row r="78" spans="2:13" s="60" customFormat="1">
      <c r="B78" s="61"/>
      <c r="C78" s="61"/>
      <c r="D78" s="62"/>
      <c r="E78" s="62"/>
      <c r="K78" s="61"/>
      <c r="L78" s="63"/>
      <c r="M78" s="61"/>
    </row>
    <row r="79" spans="2:13" s="60" customFormat="1">
      <c r="B79" s="61"/>
      <c r="C79" s="61"/>
      <c r="D79" s="62"/>
      <c r="E79" s="62"/>
      <c r="K79" s="61"/>
      <c r="L79" s="63"/>
      <c r="M79" s="61"/>
    </row>
    <row r="80" spans="2:13" s="60" customFormat="1">
      <c r="B80" s="61"/>
      <c r="C80" s="61"/>
      <c r="D80" s="62"/>
      <c r="E80" s="62"/>
      <c r="K80" s="61"/>
      <c r="L80" s="63"/>
      <c r="M80" s="61"/>
    </row>
    <row r="81" spans="2:13" s="60" customFormat="1">
      <c r="B81" s="61"/>
      <c r="C81" s="61"/>
      <c r="D81" s="62"/>
      <c r="E81" s="62"/>
      <c r="K81" s="61"/>
      <c r="L81" s="63"/>
      <c r="M81" s="61"/>
    </row>
    <row r="82" spans="2:13" s="60" customFormat="1">
      <c r="B82" s="61"/>
      <c r="C82" s="61"/>
      <c r="D82" s="62"/>
      <c r="E82" s="62"/>
      <c r="K82" s="61"/>
      <c r="L82" s="63"/>
      <c r="M82" s="61"/>
    </row>
    <row r="83" spans="2:13" s="60" customFormat="1">
      <c r="B83" s="61"/>
      <c r="C83" s="61"/>
      <c r="D83" s="62"/>
      <c r="E83" s="62"/>
      <c r="K83" s="61"/>
      <c r="L83" s="63"/>
      <c r="M83" s="61"/>
    </row>
    <row r="84" spans="2:13" s="60" customFormat="1">
      <c r="B84" s="61"/>
      <c r="C84" s="61"/>
      <c r="D84" s="62"/>
      <c r="E84" s="62"/>
      <c r="K84" s="61"/>
      <c r="L84" s="63"/>
      <c r="M84" s="61"/>
    </row>
    <row r="85" spans="2:13" s="60" customFormat="1">
      <c r="B85" s="61"/>
      <c r="C85" s="61"/>
      <c r="D85" s="62"/>
      <c r="E85" s="62"/>
      <c r="K85" s="61"/>
      <c r="L85" s="63"/>
      <c r="M85" s="61"/>
    </row>
    <row r="86" spans="2:13" s="60" customFormat="1">
      <c r="B86" s="61"/>
      <c r="C86" s="61"/>
      <c r="D86" s="62"/>
      <c r="E86" s="62"/>
      <c r="K86" s="61"/>
      <c r="L86" s="63"/>
      <c r="M86" s="61"/>
    </row>
    <row r="87" spans="2:13" s="60" customFormat="1">
      <c r="B87" s="61"/>
      <c r="C87" s="61"/>
      <c r="D87" s="62"/>
      <c r="E87" s="62"/>
      <c r="K87" s="61"/>
      <c r="L87" s="63"/>
      <c r="M87" s="61"/>
    </row>
    <row r="88" spans="2:13" s="60" customFormat="1">
      <c r="B88" s="61"/>
      <c r="C88" s="61"/>
      <c r="D88" s="62"/>
      <c r="E88" s="62"/>
      <c r="K88" s="61"/>
      <c r="L88" s="63"/>
      <c r="M88" s="61"/>
    </row>
    <row r="89" spans="2:13" s="60" customFormat="1">
      <c r="B89" s="61"/>
      <c r="C89" s="61"/>
      <c r="D89" s="62"/>
      <c r="E89" s="62"/>
      <c r="K89" s="61"/>
      <c r="L89" s="63"/>
      <c r="M89" s="61"/>
    </row>
    <row r="90" spans="2:13" s="60" customFormat="1">
      <c r="B90" s="61"/>
      <c r="C90" s="61"/>
      <c r="D90" s="62"/>
      <c r="E90" s="62"/>
      <c r="K90" s="61"/>
      <c r="L90" s="63"/>
      <c r="M90" s="61"/>
    </row>
    <row r="91" spans="2:13" s="60" customFormat="1">
      <c r="B91" s="61"/>
      <c r="C91" s="61"/>
      <c r="D91" s="62"/>
      <c r="E91" s="62"/>
      <c r="K91" s="61"/>
      <c r="L91" s="63"/>
      <c r="M91" s="61"/>
    </row>
    <row r="92" spans="2:13" s="60" customFormat="1">
      <c r="B92" s="61"/>
      <c r="C92" s="61"/>
      <c r="D92" s="62"/>
      <c r="E92" s="62"/>
      <c r="K92" s="61"/>
      <c r="L92" s="63"/>
      <c r="M92" s="61"/>
    </row>
    <row r="93" spans="2:13" s="60" customFormat="1">
      <c r="B93" s="61"/>
      <c r="C93" s="61"/>
      <c r="D93" s="62"/>
      <c r="E93" s="62"/>
      <c r="K93" s="61"/>
      <c r="L93" s="63"/>
      <c r="M93" s="61"/>
    </row>
    <row r="94" spans="2:13" s="60" customFormat="1">
      <c r="B94" s="61"/>
      <c r="C94" s="61"/>
      <c r="D94" s="62"/>
      <c r="E94" s="62"/>
      <c r="K94" s="61"/>
      <c r="L94" s="63"/>
      <c r="M94" s="61"/>
    </row>
    <row r="95" spans="2:13" s="60" customFormat="1">
      <c r="B95" s="61"/>
      <c r="C95" s="61"/>
      <c r="D95" s="62"/>
      <c r="E95" s="62"/>
      <c r="K95" s="61"/>
      <c r="L95" s="63"/>
      <c r="M95" s="61"/>
    </row>
    <row r="96" spans="2:13" s="60" customFormat="1">
      <c r="B96" s="61"/>
      <c r="C96" s="61"/>
      <c r="D96" s="62"/>
      <c r="E96" s="62"/>
      <c r="K96" s="61"/>
      <c r="L96" s="63"/>
      <c r="M96" s="61"/>
    </row>
    <row r="97" spans="1:13" s="60" customFormat="1">
      <c r="B97" s="61"/>
      <c r="C97" s="61"/>
      <c r="D97" s="62"/>
      <c r="E97" s="62"/>
      <c r="K97" s="61"/>
      <c r="L97" s="63"/>
      <c r="M97" s="61"/>
    </row>
    <row r="98" spans="1:13" s="60" customFormat="1">
      <c r="B98" s="61"/>
      <c r="C98" s="61"/>
      <c r="D98" s="62"/>
      <c r="E98" s="62"/>
      <c r="K98" s="61"/>
      <c r="L98" s="63"/>
      <c r="M98" s="61"/>
    </row>
    <row r="99" spans="1:13" s="60" customFormat="1">
      <c r="B99" s="61"/>
      <c r="C99" s="61"/>
      <c r="D99" s="62"/>
      <c r="E99" s="62"/>
      <c r="K99" s="61"/>
      <c r="L99" s="63"/>
      <c r="M99" s="61"/>
    </row>
    <row r="100" spans="1:13" s="60" customFormat="1">
      <c r="B100" s="61"/>
      <c r="C100" s="61"/>
      <c r="D100" s="62"/>
      <c r="E100" s="62"/>
      <c r="K100" s="61"/>
      <c r="L100" s="63"/>
      <c r="M100" s="61"/>
    </row>
    <row r="101" spans="1:13">
      <c r="A101" s="69"/>
      <c r="B101" s="73"/>
      <c r="C101" s="73"/>
      <c r="D101" s="74"/>
      <c r="E101" s="74"/>
      <c r="F101" s="69"/>
      <c r="G101" s="69"/>
      <c r="H101" s="69"/>
      <c r="I101" s="69"/>
      <c r="J101" s="69"/>
      <c r="K101" s="73"/>
      <c r="L101" s="75"/>
      <c r="M101" s="73"/>
    </row>
    <row r="102" spans="1:13">
      <c r="A102" s="69"/>
      <c r="B102" s="73"/>
      <c r="C102" s="73"/>
      <c r="D102" s="74"/>
      <c r="E102" s="74"/>
      <c r="F102" s="69"/>
      <c r="G102" s="69"/>
      <c r="H102" s="69"/>
      <c r="I102" s="69"/>
      <c r="J102" s="69"/>
      <c r="K102" s="73"/>
      <c r="L102" s="75"/>
      <c r="M102" s="73"/>
    </row>
    <row r="103" spans="1:13">
      <c r="A103" s="69"/>
      <c r="B103" s="73"/>
      <c r="C103" s="73"/>
      <c r="D103" s="74"/>
      <c r="E103" s="74"/>
      <c r="F103" s="69"/>
      <c r="G103" s="69"/>
      <c r="H103" s="69"/>
      <c r="I103" s="69"/>
      <c r="J103" s="69"/>
      <c r="K103" s="73"/>
      <c r="L103" s="75"/>
      <c r="M103" s="73"/>
    </row>
    <row r="104" spans="1:13">
      <c r="A104" s="69"/>
      <c r="B104" s="73"/>
      <c r="C104" s="73"/>
      <c r="D104" s="74"/>
      <c r="E104" s="74"/>
      <c r="F104" s="69"/>
      <c r="G104" s="69"/>
      <c r="H104" s="69"/>
      <c r="I104" s="69"/>
      <c r="J104" s="69"/>
      <c r="K104" s="73"/>
      <c r="L104" s="75"/>
      <c r="M104" s="73"/>
    </row>
    <row r="105" spans="1:13">
      <c r="A105" s="69"/>
      <c r="B105" s="73"/>
      <c r="C105" s="73"/>
      <c r="D105" s="74"/>
      <c r="E105" s="74"/>
      <c r="F105" s="69"/>
      <c r="G105" s="69"/>
      <c r="H105" s="69"/>
      <c r="I105" s="69"/>
      <c r="J105" s="69"/>
      <c r="K105" s="73"/>
      <c r="L105" s="75"/>
      <c r="M105" s="73"/>
    </row>
    <row r="106" spans="1:13">
      <c r="A106" s="69"/>
      <c r="B106" s="73"/>
      <c r="C106" s="73"/>
      <c r="D106" s="74"/>
      <c r="E106" s="74"/>
      <c r="F106" s="69"/>
      <c r="G106" s="69"/>
      <c r="H106" s="69"/>
      <c r="I106" s="69"/>
      <c r="J106" s="69"/>
      <c r="K106" s="73"/>
      <c r="L106" s="75"/>
      <c r="M106" s="73"/>
    </row>
    <row r="107" spans="1:13">
      <c r="A107" s="69"/>
      <c r="B107" s="73"/>
      <c r="C107" s="73"/>
      <c r="D107" s="74"/>
      <c r="E107" s="74"/>
      <c r="F107" s="69"/>
      <c r="G107" s="69"/>
      <c r="H107" s="69"/>
      <c r="I107" s="69"/>
      <c r="J107" s="69"/>
      <c r="K107" s="73"/>
      <c r="L107" s="75"/>
      <c r="M107" s="73"/>
    </row>
    <row r="108" spans="1:13">
      <c r="A108" s="69"/>
      <c r="B108" s="73"/>
      <c r="C108" s="73"/>
      <c r="D108" s="74"/>
      <c r="E108" s="74"/>
      <c r="F108" s="69"/>
      <c r="G108" s="69"/>
      <c r="H108" s="69"/>
      <c r="I108" s="69"/>
      <c r="J108" s="69"/>
      <c r="K108" s="73"/>
      <c r="L108" s="75"/>
      <c r="M108" s="73"/>
    </row>
    <row r="109" spans="1:13">
      <c r="A109" s="69"/>
      <c r="B109" s="73"/>
      <c r="C109" s="73"/>
      <c r="D109" s="74"/>
      <c r="E109" s="74"/>
      <c r="F109" s="69"/>
      <c r="G109" s="69"/>
      <c r="H109" s="69"/>
      <c r="I109" s="69"/>
      <c r="J109" s="69"/>
      <c r="K109" s="73"/>
      <c r="L109" s="75"/>
      <c r="M109" s="73"/>
    </row>
    <row r="110" spans="1:13">
      <c r="A110" s="69"/>
      <c r="B110" s="73"/>
      <c r="C110" s="73"/>
      <c r="D110" s="74"/>
      <c r="E110" s="74"/>
      <c r="F110" s="69"/>
      <c r="G110" s="69"/>
      <c r="H110" s="69"/>
      <c r="I110" s="69"/>
      <c r="J110" s="69"/>
      <c r="K110" s="73"/>
      <c r="L110" s="75"/>
      <c r="M110" s="73"/>
    </row>
    <row r="111" spans="1:13">
      <c r="A111" s="69"/>
      <c r="B111" s="73"/>
      <c r="C111" s="73"/>
      <c r="D111" s="74"/>
      <c r="E111" s="74"/>
      <c r="F111" s="69"/>
      <c r="G111" s="69"/>
      <c r="H111" s="69"/>
      <c r="I111" s="69"/>
      <c r="J111" s="69"/>
      <c r="K111" s="73"/>
      <c r="L111" s="75"/>
      <c r="M111" s="73"/>
    </row>
  </sheetData>
  <mergeCells count="35">
    <mergeCell ref="D12:E12"/>
    <mergeCell ref="K2:N2"/>
    <mergeCell ref="A4:N4"/>
    <mergeCell ref="A5:A6"/>
    <mergeCell ref="B5:B6"/>
    <mergeCell ref="C5:C6"/>
    <mergeCell ref="F5:J5"/>
    <mergeCell ref="K5:K6"/>
    <mergeCell ref="L5:L6"/>
    <mergeCell ref="M5:M6"/>
    <mergeCell ref="N5:N6"/>
    <mergeCell ref="D6:E6"/>
    <mergeCell ref="A8:N8"/>
    <mergeCell ref="A9:N9"/>
    <mergeCell ref="A10:N10"/>
    <mergeCell ref="D11:E11"/>
    <mergeCell ref="D45:E45"/>
    <mergeCell ref="D14:E14"/>
    <mergeCell ref="D16:E16"/>
    <mergeCell ref="D19:E19"/>
    <mergeCell ref="D23:E23"/>
    <mergeCell ref="D25:E25"/>
    <mergeCell ref="D28:E28"/>
    <mergeCell ref="D31:E31"/>
    <mergeCell ref="D33:E33"/>
    <mergeCell ref="D37:E37"/>
    <mergeCell ref="D39:E39"/>
    <mergeCell ref="D42:E42"/>
    <mergeCell ref="A64:O64"/>
    <mergeCell ref="A46:N46"/>
    <mergeCell ref="D55:E55"/>
    <mergeCell ref="A56:N56"/>
    <mergeCell ref="A62:B62"/>
    <mergeCell ref="D62:E62"/>
    <mergeCell ref="D63:E63"/>
  </mergeCells>
  <printOptions horizontalCentered="1"/>
  <pageMargins left="0.39370078740157483" right="0.27559055118110237" top="0.94488188976377963" bottom="0.31496062992125984" header="0.78740157480314965" footer="0.19685039370078741"/>
  <pageSetup paperSize="9" scale="89" orientation="landscape" r:id="rId1"/>
  <headerFooter differentFirst="1" alignWithMargins="0">
    <oddHeader>&amp;C&amp;9&amp;P</oddHeader>
    <oddFooter>&amp;R&amp;8ФСТ "Колос"</oddFooter>
  </headerFooter>
  <rowBreaks count="2" manualBreakCount="2">
    <brk id="21" max="13" man="1"/>
    <brk id="3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V138"/>
  <sheetViews>
    <sheetView view="pageBreakPreview" topLeftCell="A34" zoomScale="110" zoomScaleNormal="100" zoomScaleSheetLayoutView="110" workbookViewId="0">
      <selection activeCell="A9" sqref="A9:N9"/>
    </sheetView>
  </sheetViews>
  <sheetFormatPr defaultColWidth="9.140625" defaultRowHeight="12.75"/>
  <cols>
    <col min="1" max="1" width="43.5703125" style="151" customWidth="1"/>
    <col min="2" max="2" width="9.5703125" style="70" customWidth="1"/>
    <col min="3" max="3" width="6.28515625" style="235" customWidth="1"/>
    <col min="4" max="4" width="14.85546875" style="114" customWidth="1"/>
    <col min="5" max="5" width="18.5703125" style="114" customWidth="1"/>
    <col min="6" max="6" width="6.140625" style="70" customWidth="1"/>
    <col min="7" max="7" width="5.42578125" style="70" customWidth="1"/>
    <col min="8" max="8" width="5.85546875" style="70" customWidth="1"/>
    <col min="9" max="9" width="6.28515625" style="70" customWidth="1"/>
    <col min="10" max="10" width="6.85546875" style="70" customWidth="1"/>
    <col min="11" max="11" width="7.28515625" style="70" customWidth="1"/>
    <col min="12" max="12" width="8" style="195" customWidth="1"/>
    <col min="13" max="13" width="8" style="70" customWidth="1"/>
    <col min="14" max="16384" width="9.140625" style="151"/>
  </cols>
  <sheetData>
    <row r="1" spans="1:256" s="168" customFormat="1" ht="18" customHeight="1">
      <c r="C1" s="229"/>
      <c r="F1" s="56"/>
      <c r="G1" s="56"/>
      <c r="H1" s="56"/>
      <c r="I1" s="56"/>
      <c r="J1" s="56"/>
      <c r="K1" s="150" t="s">
        <v>63</v>
      </c>
      <c r="L1" s="56"/>
      <c r="M1" s="192"/>
      <c r="N1" s="150"/>
    </row>
    <row r="2" spans="1:256" s="168" customFormat="1" ht="51.75" customHeight="1">
      <c r="B2" s="56"/>
      <c r="C2" s="199"/>
      <c r="E2" s="395"/>
      <c r="F2" s="56"/>
      <c r="G2" s="56"/>
      <c r="H2" s="56"/>
      <c r="I2" s="56"/>
      <c r="J2" s="56"/>
      <c r="K2" s="568" t="s">
        <v>352</v>
      </c>
      <c r="L2" s="568"/>
      <c r="M2" s="568"/>
      <c r="N2" s="568"/>
      <c r="O2" s="172"/>
      <c r="Q2" s="151"/>
    </row>
    <row r="3" spans="1:256" s="168" customFormat="1" ht="15.75" customHeight="1">
      <c r="B3" s="56"/>
      <c r="C3" s="199"/>
      <c r="E3" s="395"/>
      <c r="F3" s="56"/>
      <c r="G3" s="56"/>
      <c r="H3" s="56"/>
      <c r="I3" s="56"/>
      <c r="J3" s="56"/>
      <c r="K3" s="56"/>
      <c r="L3" s="173"/>
      <c r="M3" s="173"/>
      <c r="N3" s="169"/>
    </row>
    <row r="4" spans="1:256" s="174" customFormat="1" ht="29.25" customHeight="1" thickBot="1">
      <c r="A4" s="587" t="s">
        <v>530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</row>
    <row r="5" spans="1:256" s="57" customFormat="1" ht="24" customHeight="1" thickBot="1">
      <c r="A5" s="616" t="s">
        <v>0</v>
      </c>
      <c r="B5" s="618" t="s">
        <v>64</v>
      </c>
      <c r="C5" s="663" t="s">
        <v>65</v>
      </c>
      <c r="D5" s="396" t="s">
        <v>227</v>
      </c>
      <c r="E5" s="397" t="s">
        <v>3</v>
      </c>
      <c r="F5" s="573" t="s">
        <v>67</v>
      </c>
      <c r="G5" s="574"/>
      <c r="H5" s="574"/>
      <c r="I5" s="574"/>
      <c r="J5" s="575"/>
      <c r="K5" s="620" t="s">
        <v>4</v>
      </c>
      <c r="L5" s="618" t="s">
        <v>5</v>
      </c>
      <c r="M5" s="618" t="s">
        <v>6</v>
      </c>
      <c r="N5" s="618" t="s">
        <v>8</v>
      </c>
    </row>
    <row r="6" spans="1:256" s="59" customFormat="1" ht="26.25" customHeight="1" thickBot="1">
      <c r="A6" s="617"/>
      <c r="B6" s="619"/>
      <c r="C6" s="664"/>
      <c r="D6" s="573" t="s">
        <v>68</v>
      </c>
      <c r="E6" s="575"/>
      <c r="F6" s="58" t="s">
        <v>10</v>
      </c>
      <c r="G6" s="58" t="s">
        <v>11</v>
      </c>
      <c r="H6" s="393" t="s">
        <v>69</v>
      </c>
      <c r="I6" s="58" t="s">
        <v>12</v>
      </c>
      <c r="J6" s="58" t="s">
        <v>13</v>
      </c>
      <c r="K6" s="621"/>
      <c r="L6" s="619"/>
      <c r="M6" s="619"/>
      <c r="N6" s="619"/>
    </row>
    <row r="7" spans="1:256" s="168" customFormat="1" ht="6.6" customHeight="1">
      <c r="B7" s="56"/>
      <c r="C7" s="199"/>
      <c r="D7" s="395"/>
      <c r="E7" s="395"/>
      <c r="F7" s="56"/>
      <c r="G7" s="56"/>
      <c r="H7" s="56"/>
      <c r="I7" s="56"/>
      <c r="J7" s="56"/>
      <c r="K7" s="169"/>
      <c r="L7" s="173"/>
      <c r="M7" s="173"/>
      <c r="N7" s="169"/>
    </row>
    <row r="8" spans="1:256" s="64" customFormat="1" ht="18" customHeight="1">
      <c r="A8" s="677" t="s">
        <v>228</v>
      </c>
      <c r="B8" s="677"/>
      <c r="C8" s="677"/>
      <c r="D8" s="677"/>
      <c r="E8" s="677"/>
      <c r="F8" s="677"/>
      <c r="G8" s="677"/>
      <c r="H8" s="677"/>
      <c r="I8" s="677"/>
      <c r="J8" s="677"/>
      <c r="K8" s="677"/>
      <c r="L8" s="677"/>
      <c r="M8" s="677"/>
      <c r="N8" s="677"/>
    </row>
    <row r="9" spans="1:256" s="125" customFormat="1" ht="18" customHeight="1">
      <c r="A9" s="684" t="s">
        <v>571</v>
      </c>
      <c r="B9" s="684"/>
      <c r="C9" s="684"/>
      <c r="D9" s="684"/>
      <c r="E9" s="684"/>
      <c r="F9" s="684"/>
      <c r="G9" s="684"/>
      <c r="H9" s="684"/>
      <c r="I9" s="684"/>
      <c r="J9" s="684"/>
      <c r="K9" s="684"/>
      <c r="L9" s="684"/>
      <c r="M9" s="684"/>
      <c r="N9" s="684"/>
      <c r="O9" s="684"/>
      <c r="P9" s="684"/>
      <c r="Q9" s="684"/>
      <c r="R9" s="684"/>
      <c r="S9" s="684"/>
      <c r="T9" s="684"/>
      <c r="U9" s="684"/>
      <c r="V9" s="684"/>
      <c r="W9" s="684"/>
      <c r="X9" s="684"/>
      <c r="Y9" s="684"/>
      <c r="Z9" s="684"/>
      <c r="AA9" s="684"/>
      <c r="AB9" s="684"/>
      <c r="AC9" s="684"/>
      <c r="AD9" s="684"/>
      <c r="AE9" s="684"/>
      <c r="AF9" s="684"/>
      <c r="AG9" s="684"/>
      <c r="AH9" s="684"/>
      <c r="AI9" s="684"/>
      <c r="AJ9" s="684"/>
      <c r="AK9" s="684"/>
      <c r="AL9" s="684"/>
      <c r="AM9" s="684"/>
      <c r="AN9" s="684"/>
      <c r="AO9" s="684"/>
      <c r="AP9" s="684"/>
      <c r="AQ9" s="684"/>
      <c r="AR9" s="684"/>
      <c r="AS9" s="684"/>
      <c r="AT9" s="684"/>
      <c r="AU9" s="684"/>
      <c r="AV9" s="684"/>
      <c r="AW9" s="684"/>
      <c r="AX9" s="684"/>
      <c r="AY9" s="684"/>
      <c r="AZ9" s="684"/>
      <c r="BA9" s="684"/>
      <c r="BB9" s="684"/>
      <c r="BC9" s="684"/>
      <c r="BD9" s="684"/>
      <c r="BE9" s="684"/>
      <c r="BF9" s="684"/>
      <c r="BG9" s="684"/>
      <c r="BH9" s="684"/>
      <c r="BI9" s="684"/>
      <c r="BJ9" s="684"/>
      <c r="BK9" s="684"/>
      <c r="BL9" s="684"/>
      <c r="BM9" s="684"/>
      <c r="BN9" s="684"/>
      <c r="BO9" s="684"/>
      <c r="BP9" s="684"/>
      <c r="BQ9" s="684"/>
      <c r="BR9" s="684"/>
      <c r="BS9" s="684"/>
      <c r="BT9" s="684"/>
      <c r="BU9" s="684"/>
      <c r="BV9" s="684"/>
      <c r="BW9" s="684"/>
      <c r="BX9" s="684"/>
      <c r="BY9" s="684"/>
      <c r="BZ9" s="684"/>
      <c r="CA9" s="684"/>
      <c r="CB9" s="684"/>
      <c r="CC9" s="684"/>
      <c r="CD9" s="684"/>
      <c r="CE9" s="684"/>
      <c r="CF9" s="684"/>
      <c r="CG9" s="684"/>
      <c r="CH9" s="684"/>
      <c r="CI9" s="684"/>
      <c r="CJ9" s="684"/>
      <c r="CK9" s="684"/>
      <c r="CL9" s="684"/>
      <c r="CM9" s="684"/>
      <c r="CN9" s="684"/>
      <c r="CO9" s="684"/>
      <c r="CP9" s="684"/>
      <c r="CQ9" s="684"/>
      <c r="CR9" s="684"/>
      <c r="CS9" s="684"/>
      <c r="CT9" s="684"/>
      <c r="CU9" s="684"/>
      <c r="CV9" s="684"/>
      <c r="CW9" s="684"/>
      <c r="CX9" s="684"/>
      <c r="CY9" s="684"/>
      <c r="CZ9" s="684"/>
      <c r="DA9" s="684"/>
      <c r="DB9" s="684"/>
      <c r="DC9" s="684"/>
      <c r="DD9" s="684"/>
      <c r="DE9" s="684"/>
      <c r="DF9" s="684"/>
      <c r="DG9" s="684"/>
      <c r="DH9" s="684"/>
      <c r="DI9" s="684"/>
      <c r="DJ9" s="684"/>
      <c r="DK9" s="684"/>
      <c r="DL9" s="684"/>
      <c r="DM9" s="684"/>
      <c r="DN9" s="684"/>
      <c r="DO9" s="684"/>
      <c r="DP9" s="684"/>
      <c r="DQ9" s="684"/>
      <c r="DR9" s="684"/>
      <c r="DS9" s="684"/>
      <c r="DT9" s="684"/>
      <c r="DU9" s="684"/>
      <c r="DV9" s="684"/>
      <c r="DW9" s="684"/>
      <c r="DX9" s="684"/>
      <c r="DY9" s="684"/>
      <c r="DZ9" s="684"/>
      <c r="EA9" s="684"/>
      <c r="EB9" s="684"/>
      <c r="EC9" s="684"/>
      <c r="ED9" s="684"/>
      <c r="EE9" s="684"/>
      <c r="EF9" s="684"/>
      <c r="EG9" s="684"/>
      <c r="EH9" s="684"/>
      <c r="EI9" s="684"/>
      <c r="EJ9" s="684"/>
      <c r="EK9" s="684"/>
      <c r="EL9" s="684"/>
      <c r="EM9" s="684"/>
      <c r="EN9" s="684"/>
      <c r="EO9" s="684"/>
      <c r="EP9" s="684"/>
      <c r="EQ9" s="684"/>
      <c r="ER9" s="684"/>
      <c r="ES9" s="684"/>
      <c r="ET9" s="684"/>
      <c r="EU9" s="684"/>
      <c r="EV9" s="684"/>
      <c r="EW9" s="684"/>
      <c r="EX9" s="684"/>
      <c r="EY9" s="684"/>
      <c r="EZ9" s="684"/>
      <c r="FA9" s="684"/>
      <c r="FB9" s="684"/>
      <c r="FC9" s="684"/>
      <c r="FD9" s="684"/>
      <c r="FE9" s="684"/>
      <c r="FF9" s="684"/>
      <c r="FG9" s="684"/>
      <c r="FH9" s="684"/>
      <c r="FI9" s="684"/>
      <c r="FJ9" s="684"/>
      <c r="FK9" s="684"/>
      <c r="FL9" s="684"/>
      <c r="FM9" s="684"/>
      <c r="FN9" s="684"/>
      <c r="FO9" s="684"/>
      <c r="FP9" s="684"/>
      <c r="FQ9" s="684"/>
      <c r="FR9" s="684"/>
      <c r="FS9" s="684"/>
      <c r="FT9" s="684"/>
      <c r="FU9" s="684"/>
      <c r="FV9" s="684"/>
      <c r="FW9" s="684"/>
      <c r="FX9" s="684"/>
      <c r="FY9" s="684"/>
      <c r="FZ9" s="684"/>
      <c r="GA9" s="684"/>
      <c r="GB9" s="684"/>
      <c r="GC9" s="684"/>
      <c r="GD9" s="684"/>
      <c r="GE9" s="684"/>
      <c r="GF9" s="684"/>
      <c r="GG9" s="684"/>
      <c r="GH9" s="684"/>
      <c r="GI9" s="684"/>
      <c r="GJ9" s="684"/>
      <c r="GK9" s="684"/>
      <c r="GL9" s="684"/>
      <c r="GM9" s="684"/>
      <c r="GN9" s="684"/>
      <c r="GO9" s="684"/>
      <c r="GP9" s="684"/>
      <c r="GQ9" s="684"/>
      <c r="GR9" s="684"/>
      <c r="GS9" s="684"/>
      <c r="GT9" s="684"/>
      <c r="GU9" s="684"/>
      <c r="GV9" s="684"/>
      <c r="GW9" s="684"/>
      <c r="GX9" s="684"/>
      <c r="GY9" s="684"/>
      <c r="GZ9" s="684"/>
      <c r="HA9" s="684"/>
      <c r="HB9" s="684"/>
      <c r="HC9" s="684"/>
      <c r="HD9" s="684"/>
      <c r="HE9" s="684"/>
      <c r="HF9" s="684"/>
      <c r="HG9" s="684"/>
      <c r="HH9" s="684"/>
      <c r="HI9" s="684"/>
      <c r="HJ9" s="684"/>
      <c r="HK9" s="684"/>
      <c r="HL9" s="684"/>
      <c r="HM9" s="684"/>
      <c r="HN9" s="684"/>
      <c r="HO9" s="684"/>
      <c r="HP9" s="684"/>
      <c r="HQ9" s="684"/>
      <c r="HR9" s="684"/>
      <c r="HS9" s="684"/>
      <c r="HT9" s="684"/>
      <c r="HU9" s="684"/>
      <c r="HV9" s="684"/>
      <c r="HW9" s="684"/>
      <c r="HX9" s="684"/>
      <c r="HY9" s="684"/>
      <c r="HZ9" s="684"/>
      <c r="IA9" s="684"/>
      <c r="IB9" s="684"/>
      <c r="IC9" s="684"/>
      <c r="ID9" s="684"/>
      <c r="IE9" s="684"/>
      <c r="IF9" s="684"/>
      <c r="IG9" s="684"/>
      <c r="IH9" s="684"/>
      <c r="II9" s="684"/>
      <c r="IJ9" s="684"/>
      <c r="IK9" s="684"/>
      <c r="IL9" s="684"/>
      <c r="IM9" s="684"/>
      <c r="IN9" s="684"/>
      <c r="IO9" s="684"/>
      <c r="IP9" s="684"/>
      <c r="IQ9" s="684"/>
      <c r="IR9" s="684"/>
      <c r="IS9" s="684"/>
      <c r="IT9" s="684"/>
      <c r="IU9" s="684"/>
      <c r="IV9" s="684"/>
    </row>
    <row r="10" spans="1:256" s="126" customFormat="1" ht="24" customHeight="1">
      <c r="A10" s="685" t="s">
        <v>129</v>
      </c>
      <c r="B10" s="685"/>
      <c r="C10" s="685"/>
      <c r="D10" s="685"/>
      <c r="E10" s="685"/>
      <c r="F10" s="685"/>
      <c r="G10" s="685"/>
      <c r="H10" s="685"/>
      <c r="I10" s="685"/>
      <c r="J10" s="685"/>
      <c r="K10" s="685"/>
      <c r="L10" s="685"/>
      <c r="M10" s="685"/>
      <c r="N10" s="125"/>
    </row>
    <row r="11" spans="1:256" ht="22.5" customHeight="1">
      <c r="A11" s="290"/>
      <c r="B11" s="291"/>
      <c r="C11" s="292"/>
      <c r="D11" s="293" t="s">
        <v>78</v>
      </c>
      <c r="E11" s="294"/>
      <c r="F11" s="294"/>
      <c r="G11" s="294"/>
      <c r="H11" s="294"/>
      <c r="I11" s="294"/>
      <c r="J11" s="294"/>
      <c r="K11" s="294"/>
      <c r="L11" s="294"/>
      <c r="M11" s="295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</row>
    <row r="12" spans="1:256" s="317" customFormat="1" ht="24.75" customHeight="1">
      <c r="A12" s="190" t="s">
        <v>201</v>
      </c>
      <c r="B12" s="116" t="s">
        <v>105</v>
      </c>
      <c r="C12" s="115">
        <v>14</v>
      </c>
      <c r="D12" s="116" t="s">
        <v>116</v>
      </c>
      <c r="E12" s="116" t="s">
        <v>130</v>
      </c>
      <c r="F12" s="314">
        <v>6</v>
      </c>
      <c r="G12" s="314">
        <v>0</v>
      </c>
      <c r="H12" s="314"/>
      <c r="I12" s="314">
        <v>0</v>
      </c>
      <c r="J12" s="314">
        <v>6</v>
      </c>
      <c r="K12" s="314"/>
      <c r="L12" s="314">
        <v>3401280</v>
      </c>
      <c r="M12" s="314">
        <v>84</v>
      </c>
      <c r="N12" s="515"/>
      <c r="O12" s="315"/>
      <c r="P12" s="316"/>
    </row>
    <row r="13" spans="1:256" s="317" customFormat="1" ht="24.75" customHeight="1">
      <c r="A13" s="190" t="s">
        <v>325</v>
      </c>
      <c r="B13" s="116" t="s">
        <v>105</v>
      </c>
      <c r="C13" s="115">
        <v>14</v>
      </c>
      <c r="D13" s="116" t="s">
        <v>116</v>
      </c>
      <c r="E13" s="116" t="s">
        <v>130</v>
      </c>
      <c r="F13" s="314">
        <v>4</v>
      </c>
      <c r="G13" s="314">
        <v>0</v>
      </c>
      <c r="H13" s="314"/>
      <c r="I13" s="314">
        <v>0</v>
      </c>
      <c r="J13" s="314">
        <v>4</v>
      </c>
      <c r="K13" s="314"/>
      <c r="L13" s="314">
        <v>3401280</v>
      </c>
      <c r="M13" s="314">
        <v>56</v>
      </c>
      <c r="N13" s="515"/>
      <c r="O13" s="315"/>
      <c r="P13" s="316"/>
    </row>
    <row r="14" spans="1:256" s="317" customFormat="1" ht="24.75" customHeight="1">
      <c r="A14" s="190" t="s">
        <v>554</v>
      </c>
      <c r="B14" s="116" t="s">
        <v>324</v>
      </c>
      <c r="C14" s="115">
        <v>14</v>
      </c>
      <c r="D14" s="116" t="s">
        <v>116</v>
      </c>
      <c r="E14" s="116" t="s">
        <v>130</v>
      </c>
      <c r="F14" s="314">
        <v>6</v>
      </c>
      <c r="G14" s="314">
        <v>0</v>
      </c>
      <c r="H14" s="314"/>
      <c r="I14" s="314">
        <v>0</v>
      </c>
      <c r="J14" s="314">
        <v>6</v>
      </c>
      <c r="K14" s="314"/>
      <c r="L14" s="314">
        <v>3401280</v>
      </c>
      <c r="M14" s="314">
        <v>84</v>
      </c>
      <c r="N14" s="515"/>
      <c r="O14" s="315"/>
      <c r="P14" s="316"/>
    </row>
    <row r="15" spans="1:256" s="317" customFormat="1" ht="24.75" customHeight="1">
      <c r="A15" s="190" t="s">
        <v>555</v>
      </c>
      <c r="B15" s="116" t="s">
        <v>105</v>
      </c>
      <c r="C15" s="76">
        <v>14</v>
      </c>
      <c r="D15" s="116" t="s">
        <v>116</v>
      </c>
      <c r="E15" s="116" t="s">
        <v>130</v>
      </c>
      <c r="F15" s="314">
        <v>5</v>
      </c>
      <c r="G15" s="314">
        <v>0</v>
      </c>
      <c r="H15" s="314"/>
      <c r="I15" s="314">
        <v>0</v>
      </c>
      <c r="J15" s="314">
        <v>5</v>
      </c>
      <c r="K15" s="314"/>
      <c r="L15" s="314">
        <v>3401280</v>
      </c>
      <c r="M15" s="314">
        <v>70</v>
      </c>
      <c r="N15" s="515"/>
      <c r="O15" s="315"/>
      <c r="P15" s="316"/>
    </row>
    <row r="16" spans="1:256" s="317" customFormat="1" ht="24.75" customHeight="1">
      <c r="A16" s="190" t="s">
        <v>555</v>
      </c>
      <c r="B16" s="116" t="s">
        <v>84</v>
      </c>
      <c r="C16" s="76">
        <v>14</v>
      </c>
      <c r="D16" s="116" t="s">
        <v>116</v>
      </c>
      <c r="E16" s="116" t="s">
        <v>130</v>
      </c>
      <c r="F16" s="314">
        <v>5</v>
      </c>
      <c r="G16" s="314">
        <v>0</v>
      </c>
      <c r="H16" s="314"/>
      <c r="I16" s="314">
        <v>0</v>
      </c>
      <c r="J16" s="314">
        <v>5</v>
      </c>
      <c r="K16" s="314"/>
      <c r="L16" s="314">
        <v>3401280</v>
      </c>
      <c r="M16" s="314">
        <v>70</v>
      </c>
      <c r="N16" s="515"/>
      <c r="O16" s="315"/>
      <c r="P16" s="316"/>
    </row>
    <row r="17" spans="1:16" s="317" customFormat="1" ht="24.75" customHeight="1">
      <c r="A17" s="190" t="s">
        <v>201</v>
      </c>
      <c r="B17" s="116" t="s">
        <v>93</v>
      </c>
      <c r="C17" s="115">
        <v>14</v>
      </c>
      <c r="D17" s="116" t="s">
        <v>116</v>
      </c>
      <c r="E17" s="116" t="s">
        <v>130</v>
      </c>
      <c r="F17" s="314">
        <v>6</v>
      </c>
      <c r="G17" s="314">
        <v>0</v>
      </c>
      <c r="H17" s="314"/>
      <c r="I17" s="314">
        <v>0</v>
      </c>
      <c r="J17" s="314">
        <v>6</v>
      </c>
      <c r="K17" s="314"/>
      <c r="L17" s="314">
        <v>3401280</v>
      </c>
      <c r="M17" s="314">
        <v>84</v>
      </c>
      <c r="N17" s="515"/>
      <c r="O17" s="315"/>
      <c r="P17" s="316"/>
    </row>
    <row r="18" spans="1:16" s="317" customFormat="1" ht="24.75" customHeight="1">
      <c r="A18" s="190" t="s">
        <v>325</v>
      </c>
      <c r="B18" s="116" t="s">
        <v>93</v>
      </c>
      <c r="C18" s="115">
        <v>14</v>
      </c>
      <c r="D18" s="116" t="s">
        <v>116</v>
      </c>
      <c r="E18" s="116" t="s">
        <v>130</v>
      </c>
      <c r="F18" s="314">
        <v>4</v>
      </c>
      <c r="G18" s="314">
        <v>0</v>
      </c>
      <c r="H18" s="314"/>
      <c r="I18" s="314">
        <v>0</v>
      </c>
      <c r="J18" s="314">
        <v>4</v>
      </c>
      <c r="K18" s="314"/>
      <c r="L18" s="314">
        <v>3401280</v>
      </c>
      <c r="M18" s="314">
        <v>56</v>
      </c>
      <c r="N18" s="515"/>
      <c r="O18" s="315"/>
      <c r="P18" s="316"/>
    </row>
    <row r="19" spans="1:16" s="317" customFormat="1" ht="24.75" customHeight="1">
      <c r="A19" s="190" t="s">
        <v>554</v>
      </c>
      <c r="B19" s="116" t="s">
        <v>93</v>
      </c>
      <c r="C19" s="115">
        <v>14</v>
      </c>
      <c r="D19" s="116" t="s">
        <v>116</v>
      </c>
      <c r="E19" s="116" t="s">
        <v>130</v>
      </c>
      <c r="F19" s="314">
        <v>6</v>
      </c>
      <c r="G19" s="314">
        <v>0</v>
      </c>
      <c r="H19" s="314"/>
      <c r="I19" s="314">
        <v>0</v>
      </c>
      <c r="J19" s="314">
        <v>6</v>
      </c>
      <c r="K19" s="314"/>
      <c r="L19" s="314">
        <v>3401280</v>
      </c>
      <c r="M19" s="314">
        <v>84</v>
      </c>
      <c r="N19" s="515"/>
      <c r="O19" s="315"/>
      <c r="P19" s="316"/>
    </row>
    <row r="20" spans="1:16" s="159" customFormat="1" ht="24.75" customHeight="1">
      <c r="A20" s="190" t="s">
        <v>555</v>
      </c>
      <c r="B20" s="116" t="s">
        <v>93</v>
      </c>
      <c r="C20" s="76">
        <v>14</v>
      </c>
      <c r="D20" s="116" t="s">
        <v>116</v>
      </c>
      <c r="E20" s="116" t="s">
        <v>130</v>
      </c>
      <c r="F20" s="314">
        <v>5</v>
      </c>
      <c r="G20" s="314">
        <v>0</v>
      </c>
      <c r="H20" s="314"/>
      <c r="I20" s="314">
        <v>0</v>
      </c>
      <c r="J20" s="314">
        <v>5</v>
      </c>
      <c r="K20" s="314"/>
      <c r="L20" s="314">
        <v>3401280</v>
      </c>
      <c r="M20" s="314">
        <v>70</v>
      </c>
      <c r="N20" s="515"/>
      <c r="O20" s="315"/>
      <c r="P20" s="316"/>
    </row>
    <row r="21" spans="1:16" s="317" customFormat="1" ht="24.75" customHeight="1">
      <c r="A21" s="190" t="s">
        <v>201</v>
      </c>
      <c r="B21" s="66" t="s">
        <v>79</v>
      </c>
      <c r="C21" s="115">
        <v>14</v>
      </c>
      <c r="D21" s="116" t="s">
        <v>116</v>
      </c>
      <c r="E21" s="116" t="s">
        <v>130</v>
      </c>
      <c r="F21" s="314">
        <v>5</v>
      </c>
      <c r="G21" s="314">
        <v>0</v>
      </c>
      <c r="H21" s="314"/>
      <c r="I21" s="314">
        <v>0</v>
      </c>
      <c r="J21" s="314">
        <v>5</v>
      </c>
      <c r="K21" s="314"/>
      <c r="L21" s="314">
        <v>3401280</v>
      </c>
      <c r="M21" s="314">
        <v>70</v>
      </c>
      <c r="N21" s="515"/>
      <c r="O21" s="315"/>
      <c r="P21" s="316"/>
    </row>
    <row r="22" spans="1:16" s="317" customFormat="1" ht="24.75" customHeight="1">
      <c r="A22" s="190" t="s">
        <v>323</v>
      </c>
      <c r="B22" s="66" t="s">
        <v>79</v>
      </c>
      <c r="C22" s="115">
        <v>14</v>
      </c>
      <c r="D22" s="116" t="s">
        <v>116</v>
      </c>
      <c r="E22" s="116" t="s">
        <v>130</v>
      </c>
      <c r="F22" s="314">
        <v>6</v>
      </c>
      <c r="G22" s="314">
        <v>0</v>
      </c>
      <c r="H22" s="314"/>
      <c r="I22" s="314">
        <v>0</v>
      </c>
      <c r="J22" s="314">
        <v>6</v>
      </c>
      <c r="K22" s="314"/>
      <c r="L22" s="314">
        <v>3401280</v>
      </c>
      <c r="M22" s="314">
        <v>84</v>
      </c>
      <c r="N22" s="515"/>
      <c r="O22" s="315"/>
      <c r="P22" s="316"/>
    </row>
    <row r="23" spans="1:16" s="317" customFormat="1" ht="24.75" customHeight="1">
      <c r="A23" s="190" t="s">
        <v>325</v>
      </c>
      <c r="B23" s="66" t="s">
        <v>79</v>
      </c>
      <c r="C23" s="115">
        <v>14</v>
      </c>
      <c r="D23" s="116" t="s">
        <v>116</v>
      </c>
      <c r="E23" s="116" t="s">
        <v>130</v>
      </c>
      <c r="F23" s="314">
        <v>2</v>
      </c>
      <c r="G23" s="314">
        <v>0</v>
      </c>
      <c r="H23" s="314"/>
      <c r="I23" s="314">
        <v>0</v>
      </c>
      <c r="J23" s="314">
        <v>2</v>
      </c>
      <c r="K23" s="314"/>
      <c r="L23" s="314">
        <v>3401280</v>
      </c>
      <c r="M23" s="314">
        <v>28</v>
      </c>
      <c r="N23" s="515"/>
      <c r="O23" s="315"/>
      <c r="P23" s="316"/>
    </row>
    <row r="24" spans="1:16" s="317" customFormat="1" ht="27" customHeight="1">
      <c r="A24" s="190" t="s">
        <v>554</v>
      </c>
      <c r="B24" s="66" t="s">
        <v>44</v>
      </c>
      <c r="C24" s="76">
        <v>14</v>
      </c>
      <c r="D24" s="116" t="s">
        <v>116</v>
      </c>
      <c r="E24" s="116" t="s">
        <v>130</v>
      </c>
      <c r="F24" s="314">
        <v>6</v>
      </c>
      <c r="G24" s="314">
        <v>0</v>
      </c>
      <c r="H24" s="314"/>
      <c r="I24" s="314">
        <v>0</v>
      </c>
      <c r="J24" s="314">
        <v>6</v>
      </c>
      <c r="K24" s="314"/>
      <c r="L24" s="314">
        <v>3401280</v>
      </c>
      <c r="M24" s="314">
        <v>84</v>
      </c>
      <c r="N24" s="515"/>
      <c r="O24" s="315"/>
      <c r="P24" s="316"/>
    </row>
    <row r="25" spans="1:16" s="317" customFormat="1" ht="27" customHeight="1">
      <c r="A25" s="190" t="s">
        <v>325</v>
      </c>
      <c r="B25" s="116" t="s">
        <v>44</v>
      </c>
      <c r="C25" s="115">
        <v>14</v>
      </c>
      <c r="D25" s="116" t="s">
        <v>116</v>
      </c>
      <c r="E25" s="116" t="s">
        <v>130</v>
      </c>
      <c r="F25" s="314">
        <v>2</v>
      </c>
      <c r="G25" s="314">
        <v>0</v>
      </c>
      <c r="H25" s="314"/>
      <c r="I25" s="314">
        <v>0</v>
      </c>
      <c r="J25" s="314">
        <v>2</v>
      </c>
      <c r="K25" s="314"/>
      <c r="L25" s="314">
        <v>3401280</v>
      </c>
      <c r="M25" s="314">
        <v>28</v>
      </c>
      <c r="N25" s="515"/>
      <c r="O25" s="315"/>
      <c r="P25" s="316"/>
    </row>
    <row r="26" spans="1:16" s="317" customFormat="1" ht="27" customHeight="1">
      <c r="A26" s="190" t="s">
        <v>323</v>
      </c>
      <c r="B26" s="116" t="s">
        <v>44</v>
      </c>
      <c r="C26" s="115">
        <v>14</v>
      </c>
      <c r="D26" s="116" t="s">
        <v>116</v>
      </c>
      <c r="E26" s="116" t="s">
        <v>130</v>
      </c>
      <c r="F26" s="314">
        <v>3</v>
      </c>
      <c r="G26" s="314">
        <v>0</v>
      </c>
      <c r="H26" s="314"/>
      <c r="I26" s="314">
        <v>0</v>
      </c>
      <c r="J26" s="314">
        <v>3</v>
      </c>
      <c r="K26" s="314"/>
      <c r="L26" s="314">
        <v>3401280</v>
      </c>
      <c r="M26" s="314">
        <v>42</v>
      </c>
      <c r="N26" s="515"/>
      <c r="O26" s="315"/>
      <c r="P26" s="316"/>
    </row>
    <row r="27" spans="1:16" s="159" customFormat="1" ht="27" customHeight="1">
      <c r="A27" s="190" t="s">
        <v>325</v>
      </c>
      <c r="B27" s="116" t="s">
        <v>60</v>
      </c>
      <c r="C27" s="76">
        <v>14</v>
      </c>
      <c r="D27" s="116" t="s">
        <v>116</v>
      </c>
      <c r="E27" s="116" t="s">
        <v>130</v>
      </c>
      <c r="F27" s="314">
        <v>2</v>
      </c>
      <c r="G27" s="314">
        <v>0</v>
      </c>
      <c r="H27" s="314"/>
      <c r="I27" s="314">
        <v>0</v>
      </c>
      <c r="J27" s="314">
        <v>2</v>
      </c>
      <c r="K27" s="314"/>
      <c r="L27" s="314">
        <v>3401280</v>
      </c>
      <c r="M27" s="314">
        <v>28</v>
      </c>
      <c r="N27" s="515"/>
      <c r="O27" s="315"/>
      <c r="P27" s="316"/>
    </row>
    <row r="28" spans="1:16" s="317" customFormat="1" ht="27" customHeight="1">
      <c r="A28" s="190" t="s">
        <v>323</v>
      </c>
      <c r="B28" s="66" t="s">
        <v>60</v>
      </c>
      <c r="C28" s="115">
        <v>14</v>
      </c>
      <c r="D28" s="116" t="s">
        <v>116</v>
      </c>
      <c r="E28" s="116" t="s">
        <v>130</v>
      </c>
      <c r="F28" s="314">
        <v>2</v>
      </c>
      <c r="G28" s="314">
        <v>0</v>
      </c>
      <c r="H28" s="314"/>
      <c r="I28" s="314">
        <v>0</v>
      </c>
      <c r="J28" s="314">
        <v>2</v>
      </c>
      <c r="K28" s="314"/>
      <c r="L28" s="314">
        <v>3401280</v>
      </c>
      <c r="M28" s="314">
        <v>28</v>
      </c>
      <c r="N28" s="515"/>
      <c r="O28" s="315"/>
      <c r="P28" s="316"/>
    </row>
    <row r="29" spans="1:16" s="317" customFormat="1" ht="27" customHeight="1">
      <c r="A29" s="190" t="s">
        <v>201</v>
      </c>
      <c r="B29" s="318" t="s">
        <v>74</v>
      </c>
      <c r="C29" s="115">
        <v>14</v>
      </c>
      <c r="D29" s="66" t="s">
        <v>116</v>
      </c>
      <c r="E29" s="66" t="s">
        <v>130</v>
      </c>
      <c r="F29" s="314">
        <v>5</v>
      </c>
      <c r="G29" s="314">
        <v>0</v>
      </c>
      <c r="H29" s="314"/>
      <c r="I29" s="314">
        <v>0</v>
      </c>
      <c r="J29" s="314">
        <v>5</v>
      </c>
      <c r="K29" s="314"/>
      <c r="L29" s="314">
        <v>3401280</v>
      </c>
      <c r="M29" s="314">
        <v>70</v>
      </c>
      <c r="N29" s="515"/>
      <c r="O29" s="315"/>
      <c r="P29" s="316"/>
    </row>
    <row r="30" spans="1:16" s="317" customFormat="1" ht="27" customHeight="1">
      <c r="A30" s="190" t="s">
        <v>554</v>
      </c>
      <c r="B30" s="116" t="s">
        <v>74</v>
      </c>
      <c r="C30" s="115">
        <v>14</v>
      </c>
      <c r="D30" s="116" t="s">
        <v>116</v>
      </c>
      <c r="E30" s="116" t="s">
        <v>130</v>
      </c>
      <c r="F30" s="314">
        <v>6</v>
      </c>
      <c r="G30" s="314">
        <v>0</v>
      </c>
      <c r="H30" s="314"/>
      <c r="I30" s="314">
        <v>0</v>
      </c>
      <c r="J30" s="314">
        <v>6</v>
      </c>
      <c r="K30" s="314"/>
      <c r="L30" s="314">
        <v>3401280</v>
      </c>
      <c r="M30" s="314">
        <v>84</v>
      </c>
      <c r="N30" s="515"/>
      <c r="O30" s="315"/>
      <c r="P30" s="316"/>
    </row>
    <row r="31" spans="1:16" s="159" customFormat="1" ht="27" customHeight="1">
      <c r="A31" s="190" t="s">
        <v>201</v>
      </c>
      <c r="B31" s="318" t="s">
        <v>75</v>
      </c>
      <c r="C31" s="115">
        <v>14</v>
      </c>
      <c r="D31" s="116" t="s">
        <v>116</v>
      </c>
      <c r="E31" s="116" t="s">
        <v>130</v>
      </c>
      <c r="F31" s="314">
        <v>6</v>
      </c>
      <c r="G31" s="314">
        <v>0</v>
      </c>
      <c r="H31" s="314"/>
      <c r="I31" s="314">
        <v>0</v>
      </c>
      <c r="J31" s="314">
        <v>6</v>
      </c>
      <c r="K31" s="314"/>
      <c r="L31" s="314">
        <v>3401280</v>
      </c>
      <c r="M31" s="314">
        <v>84</v>
      </c>
      <c r="N31" s="515"/>
      <c r="O31" s="315"/>
      <c r="P31" s="316"/>
    </row>
    <row r="32" spans="1:16" s="159" customFormat="1" ht="27" customHeight="1">
      <c r="A32" s="190" t="s">
        <v>554</v>
      </c>
      <c r="B32" s="116" t="s">
        <v>49</v>
      </c>
      <c r="C32" s="115">
        <v>14</v>
      </c>
      <c r="D32" s="116" t="s">
        <v>116</v>
      </c>
      <c r="E32" s="116" t="s">
        <v>130</v>
      </c>
      <c r="F32" s="314">
        <v>6</v>
      </c>
      <c r="G32" s="314">
        <v>0</v>
      </c>
      <c r="H32" s="314"/>
      <c r="I32" s="314">
        <v>0</v>
      </c>
      <c r="J32" s="314">
        <v>6</v>
      </c>
      <c r="K32" s="314"/>
      <c r="L32" s="314">
        <v>3401280</v>
      </c>
      <c r="M32" s="314">
        <v>84</v>
      </c>
      <c r="N32" s="515"/>
      <c r="O32" s="315"/>
      <c r="P32" s="316"/>
    </row>
    <row r="33" spans="1:16" s="159" customFormat="1" ht="27" customHeight="1">
      <c r="A33" s="190" t="s">
        <v>201</v>
      </c>
      <c r="B33" s="116" t="s">
        <v>48</v>
      </c>
      <c r="C33" s="115">
        <v>14</v>
      </c>
      <c r="D33" s="116" t="s">
        <v>116</v>
      </c>
      <c r="E33" s="116" t="s">
        <v>130</v>
      </c>
      <c r="F33" s="314">
        <v>2</v>
      </c>
      <c r="G33" s="314">
        <v>0</v>
      </c>
      <c r="H33" s="314"/>
      <c r="I33" s="314">
        <v>0</v>
      </c>
      <c r="J33" s="314">
        <v>2</v>
      </c>
      <c r="K33" s="314"/>
      <c r="L33" s="314">
        <v>3401280</v>
      </c>
      <c r="M33" s="314">
        <v>28</v>
      </c>
      <c r="N33" s="515"/>
      <c r="O33" s="315"/>
      <c r="P33" s="316"/>
    </row>
    <row r="34" spans="1:16" s="159" customFormat="1" ht="27" customHeight="1">
      <c r="A34" s="190" t="s">
        <v>556</v>
      </c>
      <c r="B34" s="318" t="s">
        <v>557</v>
      </c>
      <c r="C34" s="115">
        <v>14</v>
      </c>
      <c r="D34" s="116" t="s">
        <v>116</v>
      </c>
      <c r="E34" s="116" t="s">
        <v>130</v>
      </c>
      <c r="F34" s="314">
        <v>5</v>
      </c>
      <c r="G34" s="314">
        <v>0</v>
      </c>
      <c r="H34" s="314"/>
      <c r="I34" s="314">
        <v>0</v>
      </c>
      <c r="J34" s="314">
        <v>5</v>
      </c>
      <c r="K34" s="314"/>
      <c r="L34" s="314">
        <v>3401280</v>
      </c>
      <c r="M34" s="314">
        <v>70</v>
      </c>
      <c r="N34" s="515"/>
      <c r="O34" s="315"/>
      <c r="P34" s="316"/>
    </row>
    <row r="35" spans="1:16" s="191" customFormat="1" ht="15">
      <c r="A35" s="319" t="s">
        <v>558</v>
      </c>
      <c r="B35" s="230"/>
      <c r="C35" s="230"/>
      <c r="D35" s="230"/>
      <c r="E35" s="230"/>
      <c r="F35" s="230">
        <f>SUM(F12:F34)</f>
        <v>105</v>
      </c>
      <c r="G35" s="230"/>
      <c r="H35" s="230"/>
      <c r="I35" s="230"/>
      <c r="J35" s="230">
        <f>SUM(J12:J34)</f>
        <v>105</v>
      </c>
      <c r="K35" s="230"/>
      <c r="L35" s="230"/>
      <c r="M35" s="230">
        <f>SUM(M12:M34)</f>
        <v>1470</v>
      </c>
      <c r="N35" s="516"/>
      <c r="O35" s="315"/>
      <c r="P35" s="320"/>
    </row>
    <row r="36" spans="1:16" s="322" customFormat="1" ht="29.25" customHeight="1">
      <c r="A36" s="680" t="s">
        <v>80</v>
      </c>
      <c r="B36" s="681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2"/>
      <c r="O36" s="315"/>
      <c r="P36" s="321"/>
    </row>
    <row r="37" spans="1:16" s="322" customFormat="1" ht="25.5" customHeight="1">
      <c r="A37" s="190" t="s">
        <v>201</v>
      </c>
      <c r="B37" s="66" t="s">
        <v>105</v>
      </c>
      <c r="C37" s="115">
        <v>14</v>
      </c>
      <c r="D37" s="116" t="s">
        <v>116</v>
      </c>
      <c r="E37" s="66" t="s">
        <v>130</v>
      </c>
      <c r="F37" s="323">
        <v>4</v>
      </c>
      <c r="G37" s="323">
        <v>0</v>
      </c>
      <c r="H37" s="323"/>
      <c r="I37" s="323">
        <v>0</v>
      </c>
      <c r="J37" s="314">
        <v>4</v>
      </c>
      <c r="K37" s="314"/>
      <c r="L37" s="323">
        <v>3401280</v>
      </c>
      <c r="M37" s="323">
        <v>56</v>
      </c>
      <c r="N37" s="515"/>
      <c r="O37" s="315"/>
      <c r="P37" s="316"/>
    </row>
    <row r="38" spans="1:16" s="325" customFormat="1" ht="25.5" customHeight="1">
      <c r="A38" s="190" t="s">
        <v>201</v>
      </c>
      <c r="B38" s="66" t="s">
        <v>160</v>
      </c>
      <c r="C38" s="115">
        <v>14</v>
      </c>
      <c r="D38" s="116" t="s">
        <v>116</v>
      </c>
      <c r="E38" s="66" t="s">
        <v>130</v>
      </c>
      <c r="F38" s="323">
        <v>4</v>
      </c>
      <c r="G38" s="323">
        <v>0</v>
      </c>
      <c r="H38" s="323"/>
      <c r="I38" s="323">
        <v>0</v>
      </c>
      <c r="J38" s="314">
        <v>4</v>
      </c>
      <c r="K38" s="314"/>
      <c r="L38" s="323">
        <v>3401280</v>
      </c>
      <c r="M38" s="323">
        <v>56</v>
      </c>
      <c r="N38" s="515"/>
      <c r="O38" s="315"/>
      <c r="P38" s="324"/>
    </row>
    <row r="39" spans="1:16" s="325" customFormat="1" ht="25.5" customHeight="1">
      <c r="A39" s="190" t="s">
        <v>555</v>
      </c>
      <c r="B39" s="326" t="s">
        <v>79</v>
      </c>
      <c r="C39" s="115">
        <v>14</v>
      </c>
      <c r="D39" s="116" t="s">
        <v>116</v>
      </c>
      <c r="E39" s="66" t="s">
        <v>130</v>
      </c>
      <c r="F39" s="323">
        <v>4</v>
      </c>
      <c r="G39" s="323">
        <v>0</v>
      </c>
      <c r="H39" s="323"/>
      <c r="I39" s="323">
        <v>0</v>
      </c>
      <c r="J39" s="314">
        <v>4</v>
      </c>
      <c r="K39" s="314"/>
      <c r="L39" s="323">
        <v>3401280</v>
      </c>
      <c r="M39" s="323">
        <v>56</v>
      </c>
      <c r="N39" s="515"/>
      <c r="O39" s="315"/>
      <c r="P39" s="327"/>
    </row>
    <row r="40" spans="1:16" s="322" customFormat="1" ht="25.5" customHeight="1">
      <c r="A40" s="190" t="s">
        <v>555</v>
      </c>
      <c r="B40" s="326" t="s">
        <v>44</v>
      </c>
      <c r="C40" s="115">
        <v>14</v>
      </c>
      <c r="D40" s="116" t="s">
        <v>116</v>
      </c>
      <c r="E40" s="66" t="s">
        <v>130</v>
      </c>
      <c r="F40" s="323">
        <v>4</v>
      </c>
      <c r="G40" s="323">
        <v>0</v>
      </c>
      <c r="H40" s="323"/>
      <c r="I40" s="323">
        <v>0</v>
      </c>
      <c r="J40" s="314">
        <v>4</v>
      </c>
      <c r="K40" s="314"/>
      <c r="L40" s="323">
        <v>3401280</v>
      </c>
      <c r="M40" s="323">
        <v>56</v>
      </c>
      <c r="N40" s="515"/>
      <c r="O40" s="315"/>
      <c r="P40" s="321"/>
    </row>
    <row r="41" spans="1:16" s="322" customFormat="1" ht="25.5" customHeight="1">
      <c r="A41" s="190" t="s">
        <v>201</v>
      </c>
      <c r="B41" s="326" t="s">
        <v>60</v>
      </c>
      <c r="C41" s="115">
        <v>14</v>
      </c>
      <c r="D41" s="116" t="s">
        <v>116</v>
      </c>
      <c r="E41" s="66" t="s">
        <v>130</v>
      </c>
      <c r="F41" s="323">
        <v>4</v>
      </c>
      <c r="G41" s="323">
        <v>0</v>
      </c>
      <c r="H41" s="323"/>
      <c r="I41" s="323">
        <v>0</v>
      </c>
      <c r="J41" s="314">
        <v>4</v>
      </c>
      <c r="K41" s="314"/>
      <c r="L41" s="323">
        <v>3401280</v>
      </c>
      <c r="M41" s="323">
        <v>56</v>
      </c>
      <c r="N41" s="515"/>
      <c r="O41" s="315"/>
      <c r="P41" s="316"/>
    </row>
    <row r="42" spans="1:16" s="322" customFormat="1" ht="25.5" customHeight="1">
      <c r="A42" s="190" t="s">
        <v>201</v>
      </c>
      <c r="B42" s="326" t="s">
        <v>203</v>
      </c>
      <c r="C42" s="115">
        <v>14</v>
      </c>
      <c r="D42" s="116" t="s">
        <v>116</v>
      </c>
      <c r="E42" s="66" t="s">
        <v>130</v>
      </c>
      <c r="F42" s="323">
        <v>4</v>
      </c>
      <c r="G42" s="323">
        <v>0</v>
      </c>
      <c r="H42" s="323"/>
      <c r="I42" s="323">
        <v>0</v>
      </c>
      <c r="J42" s="314">
        <v>4</v>
      </c>
      <c r="K42" s="314"/>
      <c r="L42" s="323">
        <v>3401280</v>
      </c>
      <c r="M42" s="323">
        <v>56</v>
      </c>
      <c r="N42" s="515"/>
      <c r="O42" s="315"/>
      <c r="P42" s="316"/>
    </row>
    <row r="43" spans="1:16" s="322" customFormat="1" ht="25.5" customHeight="1">
      <c r="A43" s="190" t="s">
        <v>201</v>
      </c>
      <c r="B43" s="326" t="s">
        <v>48</v>
      </c>
      <c r="C43" s="115">
        <v>14</v>
      </c>
      <c r="D43" s="116" t="s">
        <v>116</v>
      </c>
      <c r="E43" s="66" t="s">
        <v>130</v>
      </c>
      <c r="F43" s="323">
        <v>4</v>
      </c>
      <c r="G43" s="323">
        <v>0</v>
      </c>
      <c r="H43" s="323"/>
      <c r="I43" s="323">
        <v>0</v>
      </c>
      <c r="J43" s="314">
        <v>4</v>
      </c>
      <c r="K43" s="314"/>
      <c r="L43" s="323">
        <v>3401280</v>
      </c>
      <c r="M43" s="323">
        <v>56</v>
      </c>
      <c r="N43" s="515"/>
      <c r="O43" s="315"/>
      <c r="P43" s="316"/>
    </row>
    <row r="44" spans="1:16" s="322" customFormat="1" ht="16.5" customHeight="1">
      <c r="A44" s="319" t="s">
        <v>326</v>
      </c>
      <c r="B44" s="230"/>
      <c r="C44" s="230"/>
      <c r="D44" s="230"/>
      <c r="E44" s="230"/>
      <c r="F44" s="230">
        <f>SUM(F37:F43)</f>
        <v>28</v>
      </c>
      <c r="G44" s="230"/>
      <c r="H44" s="230"/>
      <c r="I44" s="230"/>
      <c r="J44" s="230">
        <f>SUM(J37:J43)</f>
        <v>28</v>
      </c>
      <c r="K44" s="230"/>
      <c r="L44" s="230"/>
      <c r="M44" s="328">
        <f>SUM(M37:M43)</f>
        <v>392</v>
      </c>
      <c r="N44" s="517"/>
      <c r="O44" s="315"/>
      <c r="P44" s="321"/>
    </row>
    <row r="45" spans="1:16" s="322" customFormat="1" ht="29.25" customHeight="1">
      <c r="A45" s="680" t="s">
        <v>83</v>
      </c>
      <c r="B45" s="681"/>
      <c r="C45" s="681"/>
      <c r="D45" s="681"/>
      <c r="E45" s="681"/>
      <c r="F45" s="681"/>
      <c r="G45" s="681"/>
      <c r="H45" s="681"/>
      <c r="I45" s="681"/>
      <c r="J45" s="681"/>
      <c r="K45" s="681"/>
      <c r="L45" s="681"/>
      <c r="M45" s="681"/>
      <c r="N45" s="682"/>
      <c r="O45" s="315"/>
      <c r="P45" s="321"/>
    </row>
    <row r="46" spans="1:16" s="322" customFormat="1" ht="24.75" customHeight="1">
      <c r="A46" s="190" t="s">
        <v>201</v>
      </c>
      <c r="B46" s="323" t="s">
        <v>105</v>
      </c>
      <c r="C46" s="115">
        <v>14</v>
      </c>
      <c r="D46" s="66" t="s">
        <v>116</v>
      </c>
      <c r="E46" s="66" t="s">
        <v>130</v>
      </c>
      <c r="F46" s="323">
        <v>2</v>
      </c>
      <c r="G46" s="323">
        <v>0</v>
      </c>
      <c r="H46" s="323"/>
      <c r="I46" s="323">
        <v>0</v>
      </c>
      <c r="J46" s="314">
        <v>2</v>
      </c>
      <c r="K46" s="314"/>
      <c r="L46" s="323">
        <v>3401280</v>
      </c>
      <c r="M46" s="323">
        <v>28</v>
      </c>
      <c r="N46" s="518"/>
      <c r="O46" s="315"/>
      <c r="P46" s="316"/>
    </row>
    <row r="47" spans="1:16" s="322" customFormat="1" ht="24.75" customHeight="1">
      <c r="A47" s="190" t="s">
        <v>202</v>
      </c>
      <c r="B47" s="323" t="s">
        <v>105</v>
      </c>
      <c r="C47" s="115">
        <v>14</v>
      </c>
      <c r="D47" s="66" t="s">
        <v>116</v>
      </c>
      <c r="E47" s="66" t="s">
        <v>130</v>
      </c>
      <c r="F47" s="323">
        <v>4</v>
      </c>
      <c r="G47" s="323">
        <v>0</v>
      </c>
      <c r="H47" s="323"/>
      <c r="I47" s="323">
        <v>0</v>
      </c>
      <c r="J47" s="314">
        <v>4</v>
      </c>
      <c r="K47" s="314"/>
      <c r="L47" s="323">
        <v>3401280</v>
      </c>
      <c r="M47" s="323">
        <v>56</v>
      </c>
      <c r="N47" s="515"/>
      <c r="O47" s="315"/>
      <c r="P47" s="316"/>
    </row>
    <row r="48" spans="1:16" s="322" customFormat="1" ht="24.75" customHeight="1">
      <c r="A48" s="190" t="s">
        <v>325</v>
      </c>
      <c r="B48" s="323" t="s">
        <v>559</v>
      </c>
      <c r="C48" s="115">
        <v>14</v>
      </c>
      <c r="D48" s="66" t="s">
        <v>116</v>
      </c>
      <c r="E48" s="66" t="s">
        <v>130</v>
      </c>
      <c r="F48" s="323">
        <v>2</v>
      </c>
      <c r="G48" s="323">
        <v>0</v>
      </c>
      <c r="H48" s="323"/>
      <c r="I48" s="323">
        <v>0</v>
      </c>
      <c r="J48" s="314">
        <v>2</v>
      </c>
      <c r="K48" s="314"/>
      <c r="L48" s="323">
        <v>3401280</v>
      </c>
      <c r="M48" s="323">
        <v>28</v>
      </c>
      <c r="N48" s="518"/>
      <c r="O48" s="315"/>
      <c r="P48" s="316"/>
    </row>
    <row r="49" spans="1:16" s="322" customFormat="1" ht="24.75" customHeight="1">
      <c r="A49" s="190" t="s">
        <v>555</v>
      </c>
      <c r="B49" s="323" t="s">
        <v>84</v>
      </c>
      <c r="C49" s="115">
        <v>14</v>
      </c>
      <c r="D49" s="66" t="s">
        <v>116</v>
      </c>
      <c r="E49" s="66" t="s">
        <v>130</v>
      </c>
      <c r="F49" s="323">
        <v>2</v>
      </c>
      <c r="G49" s="323">
        <v>0</v>
      </c>
      <c r="H49" s="323"/>
      <c r="I49" s="323">
        <v>0</v>
      </c>
      <c r="J49" s="314">
        <v>2</v>
      </c>
      <c r="K49" s="314"/>
      <c r="L49" s="323">
        <v>3401280</v>
      </c>
      <c r="M49" s="323">
        <v>28</v>
      </c>
      <c r="N49" s="518"/>
      <c r="O49" s="315"/>
      <c r="P49" s="316"/>
    </row>
    <row r="50" spans="1:16" s="322" customFormat="1" ht="24.75" customHeight="1">
      <c r="A50" s="190" t="s">
        <v>202</v>
      </c>
      <c r="B50" s="323" t="s">
        <v>84</v>
      </c>
      <c r="C50" s="115">
        <v>14</v>
      </c>
      <c r="D50" s="66" t="s">
        <v>116</v>
      </c>
      <c r="E50" s="66" t="s">
        <v>130</v>
      </c>
      <c r="F50" s="323">
        <v>4</v>
      </c>
      <c r="G50" s="323">
        <v>0</v>
      </c>
      <c r="H50" s="323"/>
      <c r="I50" s="323">
        <v>0</v>
      </c>
      <c r="J50" s="314">
        <v>4</v>
      </c>
      <c r="K50" s="314"/>
      <c r="L50" s="323">
        <v>3401280</v>
      </c>
      <c r="M50" s="323">
        <v>56</v>
      </c>
      <c r="N50" s="515"/>
      <c r="O50" s="315"/>
      <c r="P50" s="316"/>
    </row>
    <row r="51" spans="1:16" s="322" customFormat="1" ht="24.75" customHeight="1">
      <c r="A51" s="190" t="s">
        <v>560</v>
      </c>
      <c r="B51" s="323" t="s">
        <v>93</v>
      </c>
      <c r="C51" s="115">
        <v>14</v>
      </c>
      <c r="D51" s="66" t="s">
        <v>116</v>
      </c>
      <c r="E51" s="66" t="s">
        <v>130</v>
      </c>
      <c r="F51" s="323">
        <v>2</v>
      </c>
      <c r="G51" s="323">
        <v>0</v>
      </c>
      <c r="H51" s="323"/>
      <c r="I51" s="323">
        <v>0</v>
      </c>
      <c r="J51" s="314">
        <v>2</v>
      </c>
      <c r="K51" s="314"/>
      <c r="L51" s="323">
        <v>3401280</v>
      </c>
      <c r="M51" s="323">
        <v>28</v>
      </c>
      <c r="N51" s="518"/>
      <c r="O51" s="315"/>
      <c r="P51" s="316"/>
    </row>
    <row r="52" spans="1:16" s="322" customFormat="1" ht="24.75" customHeight="1">
      <c r="A52" s="190" t="s">
        <v>555</v>
      </c>
      <c r="B52" s="323" t="s">
        <v>79</v>
      </c>
      <c r="C52" s="115">
        <v>14</v>
      </c>
      <c r="D52" s="66" t="s">
        <v>116</v>
      </c>
      <c r="E52" s="66" t="s">
        <v>130</v>
      </c>
      <c r="F52" s="323">
        <v>2</v>
      </c>
      <c r="G52" s="323">
        <v>0</v>
      </c>
      <c r="H52" s="323"/>
      <c r="I52" s="323">
        <v>0</v>
      </c>
      <c r="J52" s="314">
        <v>2</v>
      </c>
      <c r="K52" s="314"/>
      <c r="L52" s="323">
        <v>3401280</v>
      </c>
      <c r="M52" s="323">
        <v>28</v>
      </c>
      <c r="N52" s="518"/>
      <c r="O52" s="315"/>
      <c r="P52" s="316"/>
    </row>
    <row r="53" spans="1:16" s="322" customFormat="1" ht="24.75" customHeight="1">
      <c r="A53" s="190" t="s">
        <v>201</v>
      </c>
      <c r="B53" s="323" t="s">
        <v>44</v>
      </c>
      <c r="C53" s="115">
        <v>14</v>
      </c>
      <c r="D53" s="66" t="s">
        <v>116</v>
      </c>
      <c r="E53" s="66" t="s">
        <v>130</v>
      </c>
      <c r="F53" s="323">
        <v>2</v>
      </c>
      <c r="G53" s="323">
        <v>0</v>
      </c>
      <c r="H53" s="323"/>
      <c r="I53" s="323">
        <v>0</v>
      </c>
      <c r="J53" s="314">
        <v>2</v>
      </c>
      <c r="K53" s="314"/>
      <c r="L53" s="323">
        <v>3401280</v>
      </c>
      <c r="M53" s="323">
        <v>28</v>
      </c>
      <c r="N53" s="515"/>
      <c r="O53" s="315"/>
      <c r="P53" s="316"/>
    </row>
    <row r="54" spans="1:16" s="322" customFormat="1" ht="24.75" customHeight="1">
      <c r="A54" s="190" t="s">
        <v>555</v>
      </c>
      <c r="B54" s="323" t="s">
        <v>60</v>
      </c>
      <c r="C54" s="76">
        <v>14</v>
      </c>
      <c r="D54" s="66" t="s">
        <v>116</v>
      </c>
      <c r="E54" s="66" t="s">
        <v>130</v>
      </c>
      <c r="F54" s="323">
        <v>3</v>
      </c>
      <c r="G54" s="323">
        <v>0</v>
      </c>
      <c r="H54" s="323"/>
      <c r="I54" s="323">
        <v>0</v>
      </c>
      <c r="J54" s="314">
        <v>3</v>
      </c>
      <c r="K54" s="314"/>
      <c r="L54" s="323">
        <v>3401280</v>
      </c>
      <c r="M54" s="323">
        <v>42</v>
      </c>
      <c r="N54" s="518"/>
      <c r="O54" s="315"/>
      <c r="P54" s="316"/>
    </row>
    <row r="55" spans="1:16" s="322" customFormat="1" ht="24.75" customHeight="1">
      <c r="A55" s="190" t="s">
        <v>201</v>
      </c>
      <c r="B55" s="323" t="s">
        <v>74</v>
      </c>
      <c r="C55" s="115">
        <v>14</v>
      </c>
      <c r="D55" s="66" t="s">
        <v>116</v>
      </c>
      <c r="E55" s="66" t="s">
        <v>130</v>
      </c>
      <c r="F55" s="323">
        <v>4</v>
      </c>
      <c r="G55" s="323">
        <v>0</v>
      </c>
      <c r="H55" s="323"/>
      <c r="I55" s="323">
        <v>0</v>
      </c>
      <c r="J55" s="314">
        <v>4</v>
      </c>
      <c r="K55" s="314"/>
      <c r="L55" s="323">
        <v>3401280</v>
      </c>
      <c r="M55" s="323">
        <v>56</v>
      </c>
      <c r="N55" s="515"/>
      <c r="O55" s="315"/>
      <c r="P55" s="316"/>
    </row>
    <row r="56" spans="1:16" s="322" customFormat="1" ht="24.75" customHeight="1">
      <c r="A56" s="190" t="s">
        <v>325</v>
      </c>
      <c r="B56" s="323" t="s">
        <v>74</v>
      </c>
      <c r="C56" s="115">
        <v>14</v>
      </c>
      <c r="D56" s="66" t="s">
        <v>116</v>
      </c>
      <c r="E56" s="66" t="s">
        <v>130</v>
      </c>
      <c r="F56" s="323">
        <v>2</v>
      </c>
      <c r="G56" s="323">
        <v>0</v>
      </c>
      <c r="H56" s="323"/>
      <c r="I56" s="323">
        <v>0</v>
      </c>
      <c r="J56" s="314">
        <v>2</v>
      </c>
      <c r="K56" s="314"/>
      <c r="L56" s="323">
        <v>3401280</v>
      </c>
      <c r="M56" s="323">
        <v>28</v>
      </c>
      <c r="N56" s="518"/>
      <c r="O56" s="315"/>
      <c r="P56" s="316"/>
    </row>
    <row r="57" spans="1:16" s="322" customFormat="1" ht="24.75" customHeight="1">
      <c r="A57" s="190" t="s">
        <v>201</v>
      </c>
      <c r="B57" s="323" t="s">
        <v>75</v>
      </c>
      <c r="C57" s="76">
        <v>14</v>
      </c>
      <c r="D57" s="66" t="s">
        <v>116</v>
      </c>
      <c r="E57" s="66" t="s">
        <v>130</v>
      </c>
      <c r="F57" s="323">
        <v>2</v>
      </c>
      <c r="G57" s="323">
        <v>0</v>
      </c>
      <c r="H57" s="323"/>
      <c r="I57" s="323">
        <v>0</v>
      </c>
      <c r="J57" s="314">
        <v>2</v>
      </c>
      <c r="K57" s="314"/>
      <c r="L57" s="323">
        <v>3401280</v>
      </c>
      <c r="M57" s="323">
        <v>28</v>
      </c>
      <c r="N57" s="518"/>
      <c r="O57" s="315"/>
      <c r="P57" s="316"/>
    </row>
    <row r="58" spans="1:16" s="322" customFormat="1" ht="24.75" customHeight="1">
      <c r="A58" s="190" t="s">
        <v>325</v>
      </c>
      <c r="B58" s="323" t="s">
        <v>75</v>
      </c>
      <c r="C58" s="115">
        <v>14</v>
      </c>
      <c r="D58" s="66" t="s">
        <v>116</v>
      </c>
      <c r="E58" s="66" t="s">
        <v>130</v>
      </c>
      <c r="F58" s="323">
        <v>1</v>
      </c>
      <c r="G58" s="323">
        <v>0</v>
      </c>
      <c r="H58" s="323"/>
      <c r="I58" s="323">
        <v>0</v>
      </c>
      <c r="J58" s="314">
        <v>1</v>
      </c>
      <c r="K58" s="314"/>
      <c r="L58" s="323">
        <v>3401280</v>
      </c>
      <c r="M58" s="323">
        <v>14</v>
      </c>
      <c r="N58" s="515"/>
      <c r="O58" s="315"/>
      <c r="P58" s="316"/>
    </row>
    <row r="59" spans="1:16" s="322" customFormat="1" ht="24.75" customHeight="1">
      <c r="A59" s="190" t="s">
        <v>201</v>
      </c>
      <c r="B59" s="323" t="s">
        <v>49</v>
      </c>
      <c r="C59" s="76">
        <v>14</v>
      </c>
      <c r="D59" s="66" t="s">
        <v>116</v>
      </c>
      <c r="E59" s="66" t="s">
        <v>130</v>
      </c>
      <c r="F59" s="323">
        <v>4</v>
      </c>
      <c r="G59" s="323">
        <v>0</v>
      </c>
      <c r="H59" s="323"/>
      <c r="I59" s="323">
        <v>0</v>
      </c>
      <c r="J59" s="314">
        <v>4</v>
      </c>
      <c r="K59" s="314"/>
      <c r="L59" s="323">
        <v>3401280</v>
      </c>
      <c r="M59" s="323">
        <v>56</v>
      </c>
      <c r="N59" s="518"/>
      <c r="O59" s="315"/>
      <c r="P59" s="316"/>
    </row>
    <row r="60" spans="1:16" s="322" customFormat="1" ht="24.75" customHeight="1">
      <c r="A60" s="190" t="s">
        <v>202</v>
      </c>
      <c r="B60" s="323" t="s">
        <v>48</v>
      </c>
      <c r="C60" s="115">
        <v>14</v>
      </c>
      <c r="D60" s="66" t="s">
        <v>116</v>
      </c>
      <c r="E60" s="66" t="s">
        <v>130</v>
      </c>
      <c r="F60" s="323">
        <v>4</v>
      </c>
      <c r="G60" s="323">
        <v>0</v>
      </c>
      <c r="H60" s="323"/>
      <c r="I60" s="323">
        <v>0</v>
      </c>
      <c r="J60" s="314">
        <v>4</v>
      </c>
      <c r="K60" s="314"/>
      <c r="L60" s="323">
        <v>3401280</v>
      </c>
      <c r="M60" s="323">
        <v>56</v>
      </c>
      <c r="N60" s="515"/>
      <c r="O60" s="315"/>
      <c r="P60" s="316"/>
    </row>
    <row r="61" spans="1:16" s="322" customFormat="1" ht="24.75" customHeight="1">
      <c r="A61" s="190" t="s">
        <v>561</v>
      </c>
      <c r="B61" s="323" t="s">
        <v>76</v>
      </c>
      <c r="C61" s="115">
        <v>14</v>
      </c>
      <c r="D61" s="66" t="s">
        <v>116</v>
      </c>
      <c r="E61" s="66" t="s">
        <v>130</v>
      </c>
      <c r="F61" s="323">
        <v>4</v>
      </c>
      <c r="G61" s="323">
        <v>0</v>
      </c>
      <c r="H61" s="323"/>
      <c r="I61" s="323">
        <v>0</v>
      </c>
      <c r="J61" s="314">
        <v>4</v>
      </c>
      <c r="K61" s="314"/>
      <c r="L61" s="323">
        <v>3401280</v>
      </c>
      <c r="M61" s="323">
        <v>56</v>
      </c>
      <c r="N61" s="518"/>
      <c r="O61" s="315"/>
      <c r="P61" s="316"/>
    </row>
    <row r="62" spans="1:16" s="322" customFormat="1" ht="24.75" customHeight="1">
      <c r="A62" s="190" t="s">
        <v>201</v>
      </c>
      <c r="B62" s="323" t="s">
        <v>85</v>
      </c>
      <c r="C62" s="76">
        <v>14</v>
      </c>
      <c r="D62" s="66" t="s">
        <v>116</v>
      </c>
      <c r="E62" s="66" t="s">
        <v>130</v>
      </c>
      <c r="F62" s="323">
        <v>4</v>
      </c>
      <c r="G62" s="323">
        <v>0</v>
      </c>
      <c r="H62" s="323"/>
      <c r="I62" s="323">
        <v>0</v>
      </c>
      <c r="J62" s="314">
        <v>4</v>
      </c>
      <c r="K62" s="314"/>
      <c r="L62" s="323">
        <v>3401280</v>
      </c>
      <c r="M62" s="323">
        <v>56</v>
      </c>
      <c r="N62" s="518"/>
      <c r="O62" s="315"/>
      <c r="P62" s="316"/>
    </row>
    <row r="63" spans="1:16" s="322" customFormat="1" ht="15">
      <c r="A63" s="319" t="s">
        <v>562</v>
      </c>
      <c r="B63" s="230"/>
      <c r="C63" s="76"/>
      <c r="D63" s="230"/>
      <c r="E63" s="230"/>
      <c r="F63" s="230">
        <f>SUM(F46:F62)</f>
        <v>48</v>
      </c>
      <c r="G63" s="230"/>
      <c r="H63" s="230"/>
      <c r="I63" s="230"/>
      <c r="J63" s="230">
        <f>SUM(J46:J62)</f>
        <v>48</v>
      </c>
      <c r="K63" s="230"/>
      <c r="L63" s="230"/>
      <c r="M63" s="230">
        <f>SUM(M46:M62)</f>
        <v>672</v>
      </c>
      <c r="N63" s="516"/>
      <c r="O63" s="315"/>
      <c r="P63" s="321"/>
    </row>
    <row r="64" spans="1:16" s="322" customFormat="1" ht="28.5" customHeight="1">
      <c r="A64" s="680" t="s">
        <v>328</v>
      </c>
      <c r="B64" s="681"/>
      <c r="C64" s="681"/>
      <c r="D64" s="681"/>
      <c r="E64" s="681"/>
      <c r="F64" s="681"/>
      <c r="G64" s="681"/>
      <c r="H64" s="681"/>
      <c r="I64" s="681"/>
      <c r="J64" s="681"/>
      <c r="K64" s="681"/>
      <c r="L64" s="681"/>
      <c r="M64" s="681"/>
      <c r="N64" s="682"/>
      <c r="O64" s="315"/>
      <c r="P64" s="321"/>
    </row>
    <row r="65" spans="1:16" s="322" customFormat="1" ht="25.5" customHeight="1">
      <c r="A65" s="190" t="s">
        <v>201</v>
      </c>
      <c r="B65" s="323" t="s">
        <v>105</v>
      </c>
      <c r="C65" s="76">
        <v>14</v>
      </c>
      <c r="D65" s="66" t="s">
        <v>205</v>
      </c>
      <c r="E65" s="66" t="s">
        <v>130</v>
      </c>
      <c r="F65" s="323">
        <v>4</v>
      </c>
      <c r="G65" s="323">
        <v>0</v>
      </c>
      <c r="H65" s="323"/>
      <c r="I65" s="323">
        <v>0</v>
      </c>
      <c r="J65" s="314">
        <v>4</v>
      </c>
      <c r="K65" s="314"/>
      <c r="L65" s="323">
        <v>3401280</v>
      </c>
      <c r="M65" s="323">
        <v>56</v>
      </c>
      <c r="N65" s="515"/>
      <c r="O65" s="315"/>
      <c r="P65" s="316"/>
    </row>
    <row r="66" spans="1:16" s="322" customFormat="1" ht="25.5" customHeight="1">
      <c r="A66" s="190" t="s">
        <v>563</v>
      </c>
      <c r="B66" s="323" t="s">
        <v>327</v>
      </c>
      <c r="C66" s="76">
        <v>14</v>
      </c>
      <c r="D66" s="66" t="s">
        <v>205</v>
      </c>
      <c r="E66" s="66" t="s">
        <v>130</v>
      </c>
      <c r="F66" s="323">
        <v>1</v>
      </c>
      <c r="G66" s="323">
        <v>0</v>
      </c>
      <c r="H66" s="323"/>
      <c r="I66" s="323">
        <v>0</v>
      </c>
      <c r="J66" s="314">
        <v>1</v>
      </c>
      <c r="K66" s="314"/>
      <c r="L66" s="323">
        <v>3401280</v>
      </c>
      <c r="M66" s="323">
        <v>14</v>
      </c>
      <c r="N66" s="515"/>
      <c r="O66" s="315"/>
      <c r="P66" s="316"/>
    </row>
    <row r="67" spans="1:16" s="322" customFormat="1" ht="25.5" customHeight="1">
      <c r="A67" s="190" t="s">
        <v>563</v>
      </c>
      <c r="B67" s="323" t="s">
        <v>204</v>
      </c>
      <c r="C67" s="76">
        <v>14</v>
      </c>
      <c r="D67" s="66" t="s">
        <v>205</v>
      </c>
      <c r="E67" s="66" t="s">
        <v>130</v>
      </c>
      <c r="F67" s="323">
        <v>1</v>
      </c>
      <c r="G67" s="323">
        <v>0</v>
      </c>
      <c r="H67" s="323"/>
      <c r="I67" s="323">
        <v>0</v>
      </c>
      <c r="J67" s="314">
        <v>1</v>
      </c>
      <c r="K67" s="314"/>
      <c r="L67" s="323">
        <v>3401280</v>
      </c>
      <c r="M67" s="323">
        <v>14</v>
      </c>
      <c r="N67" s="515"/>
      <c r="O67" s="315"/>
      <c r="P67" s="316"/>
    </row>
    <row r="68" spans="1:16" s="322" customFormat="1" ht="25.5" customHeight="1">
      <c r="A68" s="190" t="s">
        <v>201</v>
      </c>
      <c r="B68" s="323" t="s">
        <v>329</v>
      </c>
      <c r="C68" s="76">
        <v>14</v>
      </c>
      <c r="D68" s="66" t="s">
        <v>205</v>
      </c>
      <c r="E68" s="66" t="s">
        <v>130</v>
      </c>
      <c r="F68" s="323">
        <v>4</v>
      </c>
      <c r="G68" s="323">
        <v>0</v>
      </c>
      <c r="H68" s="323"/>
      <c r="I68" s="323">
        <v>0</v>
      </c>
      <c r="J68" s="314">
        <v>4</v>
      </c>
      <c r="K68" s="314"/>
      <c r="L68" s="323">
        <v>3401280</v>
      </c>
      <c r="M68" s="323">
        <v>56</v>
      </c>
      <c r="N68" s="515"/>
      <c r="O68" s="315"/>
      <c r="P68" s="316"/>
    </row>
    <row r="69" spans="1:16" s="322" customFormat="1" ht="25.5" customHeight="1">
      <c r="A69" s="190" t="s">
        <v>202</v>
      </c>
      <c r="B69" s="323" t="s">
        <v>330</v>
      </c>
      <c r="C69" s="76">
        <v>14</v>
      </c>
      <c r="D69" s="66" t="s">
        <v>205</v>
      </c>
      <c r="E69" s="66" t="s">
        <v>130</v>
      </c>
      <c r="F69" s="323">
        <v>5</v>
      </c>
      <c r="G69" s="323">
        <v>0</v>
      </c>
      <c r="H69" s="323"/>
      <c r="I69" s="323">
        <v>0</v>
      </c>
      <c r="J69" s="314">
        <v>5</v>
      </c>
      <c r="K69" s="314"/>
      <c r="L69" s="323">
        <v>3401280</v>
      </c>
      <c r="M69" s="323">
        <v>70</v>
      </c>
      <c r="N69" s="515"/>
      <c r="O69" s="315"/>
      <c r="P69" s="316"/>
    </row>
    <row r="70" spans="1:16" s="322" customFormat="1" ht="25.5" customHeight="1">
      <c r="A70" s="190" t="s">
        <v>201</v>
      </c>
      <c r="B70" s="323" t="s">
        <v>331</v>
      </c>
      <c r="C70" s="76">
        <v>14</v>
      </c>
      <c r="D70" s="66" t="s">
        <v>205</v>
      </c>
      <c r="E70" s="66" t="s">
        <v>130</v>
      </c>
      <c r="F70" s="323">
        <v>5</v>
      </c>
      <c r="G70" s="323">
        <v>0</v>
      </c>
      <c r="H70" s="323"/>
      <c r="I70" s="323">
        <v>0</v>
      </c>
      <c r="J70" s="314">
        <v>5</v>
      </c>
      <c r="K70" s="314"/>
      <c r="L70" s="323">
        <v>3401280</v>
      </c>
      <c r="M70" s="323">
        <v>70</v>
      </c>
      <c r="N70" s="515"/>
      <c r="O70" s="315"/>
      <c r="P70" s="316"/>
    </row>
    <row r="71" spans="1:16" s="322" customFormat="1" ht="25.5" customHeight="1">
      <c r="A71" s="190" t="s">
        <v>202</v>
      </c>
      <c r="B71" s="323" t="s">
        <v>313</v>
      </c>
      <c r="C71" s="76">
        <v>14</v>
      </c>
      <c r="D71" s="66" t="s">
        <v>205</v>
      </c>
      <c r="E71" s="66" t="s">
        <v>130</v>
      </c>
      <c r="F71" s="323">
        <v>5</v>
      </c>
      <c r="G71" s="323">
        <v>0</v>
      </c>
      <c r="H71" s="323"/>
      <c r="I71" s="323">
        <v>0</v>
      </c>
      <c r="J71" s="314">
        <v>5</v>
      </c>
      <c r="K71" s="314"/>
      <c r="L71" s="323">
        <v>3401280</v>
      </c>
      <c r="M71" s="323">
        <v>70</v>
      </c>
      <c r="N71" s="515"/>
      <c r="O71" s="315"/>
      <c r="P71" s="316"/>
    </row>
    <row r="72" spans="1:16" s="322" customFormat="1" ht="25.5" customHeight="1">
      <c r="A72" s="190" t="s">
        <v>201</v>
      </c>
      <c r="B72" s="323" t="s">
        <v>332</v>
      </c>
      <c r="C72" s="76">
        <v>14</v>
      </c>
      <c r="D72" s="66" t="s">
        <v>205</v>
      </c>
      <c r="E72" s="66" t="s">
        <v>130</v>
      </c>
      <c r="F72" s="323">
        <v>5</v>
      </c>
      <c r="G72" s="323">
        <v>0</v>
      </c>
      <c r="H72" s="323"/>
      <c r="I72" s="323">
        <v>0</v>
      </c>
      <c r="J72" s="314">
        <v>5</v>
      </c>
      <c r="K72" s="314"/>
      <c r="L72" s="323">
        <v>3401280</v>
      </c>
      <c r="M72" s="323">
        <v>70</v>
      </c>
      <c r="N72" s="515"/>
      <c r="O72" s="315"/>
      <c r="P72" s="316"/>
    </row>
    <row r="73" spans="1:16" s="322" customFormat="1" ht="25.5" customHeight="1">
      <c r="A73" s="190" t="s">
        <v>202</v>
      </c>
      <c r="B73" s="323" t="s">
        <v>333</v>
      </c>
      <c r="C73" s="76">
        <v>14</v>
      </c>
      <c r="D73" s="66" t="s">
        <v>205</v>
      </c>
      <c r="E73" s="66" t="s">
        <v>130</v>
      </c>
      <c r="F73" s="323">
        <v>5</v>
      </c>
      <c r="G73" s="323">
        <v>0</v>
      </c>
      <c r="H73" s="323"/>
      <c r="I73" s="323">
        <v>0</v>
      </c>
      <c r="J73" s="314">
        <v>5</v>
      </c>
      <c r="K73" s="314"/>
      <c r="L73" s="323">
        <v>3401280</v>
      </c>
      <c r="M73" s="323">
        <v>70</v>
      </c>
      <c r="N73" s="515"/>
      <c r="O73" s="315"/>
      <c r="P73" s="316"/>
    </row>
    <row r="74" spans="1:16" s="322" customFormat="1" ht="25.5" customHeight="1">
      <c r="A74" s="190" t="s">
        <v>201</v>
      </c>
      <c r="B74" s="323" t="s">
        <v>334</v>
      </c>
      <c r="C74" s="76">
        <v>14</v>
      </c>
      <c r="D74" s="66" t="s">
        <v>205</v>
      </c>
      <c r="E74" s="66" t="s">
        <v>130</v>
      </c>
      <c r="F74" s="323">
        <v>5</v>
      </c>
      <c r="G74" s="323">
        <v>0</v>
      </c>
      <c r="H74" s="323"/>
      <c r="I74" s="323">
        <v>0</v>
      </c>
      <c r="J74" s="314">
        <v>5</v>
      </c>
      <c r="K74" s="314"/>
      <c r="L74" s="323">
        <v>3401280</v>
      </c>
      <c r="M74" s="323">
        <v>70</v>
      </c>
      <c r="N74" s="515"/>
      <c r="O74" s="315"/>
      <c r="P74" s="316"/>
    </row>
    <row r="75" spans="1:16" s="322" customFormat="1" ht="15">
      <c r="A75" s="329" t="s">
        <v>564</v>
      </c>
      <c r="B75" s="330"/>
      <c r="C75" s="331"/>
      <c r="D75" s="332"/>
      <c r="E75" s="332"/>
      <c r="F75" s="330">
        <v>40</v>
      </c>
      <c r="G75" s="330"/>
      <c r="H75" s="330"/>
      <c r="I75" s="330"/>
      <c r="J75" s="330">
        <v>40</v>
      </c>
      <c r="K75" s="330"/>
      <c r="L75" s="330"/>
      <c r="M75" s="333">
        <v>560</v>
      </c>
      <c r="N75" s="519"/>
      <c r="O75" s="159"/>
    </row>
    <row r="76" spans="1:16" s="322" customFormat="1" ht="15.75">
      <c r="A76" s="543" t="s">
        <v>335</v>
      </c>
      <c r="B76" s="544"/>
      <c r="C76" s="544"/>
      <c r="D76" s="544" t="s">
        <v>336</v>
      </c>
      <c r="E76" s="544"/>
      <c r="F76" s="544"/>
      <c r="G76" s="544"/>
      <c r="H76" s="544"/>
      <c r="I76" s="544"/>
      <c r="J76" s="544"/>
      <c r="K76" s="544"/>
      <c r="L76" s="544"/>
      <c r="M76" s="545">
        <v>3094</v>
      </c>
      <c r="N76" s="546"/>
      <c r="O76" s="334"/>
      <c r="P76" s="335"/>
    </row>
    <row r="77" spans="1:16" s="69" customFormat="1" ht="18" customHeight="1">
      <c r="A77" s="683" t="s">
        <v>131</v>
      </c>
      <c r="B77" s="683"/>
      <c r="C77" s="683"/>
      <c r="D77" s="683"/>
      <c r="E77" s="683"/>
      <c r="F77" s="683"/>
      <c r="G77" s="683"/>
      <c r="H77" s="683"/>
      <c r="I77" s="683"/>
      <c r="J77" s="683"/>
      <c r="K77" s="683"/>
      <c r="L77" s="683"/>
      <c r="M77" s="683"/>
      <c r="N77" s="683"/>
    </row>
    <row r="78" spans="1:16" s="60" customFormat="1" ht="7.9" customHeight="1">
      <c r="B78" s="61"/>
      <c r="C78" s="231"/>
      <c r="D78" s="62"/>
      <c r="E78" s="62"/>
      <c r="F78" s="61"/>
      <c r="G78" s="61"/>
      <c r="H78" s="61"/>
      <c r="I78" s="61"/>
      <c r="J78" s="61"/>
      <c r="K78" s="61"/>
      <c r="L78" s="193"/>
      <c r="M78" s="61"/>
    </row>
    <row r="79" spans="1:16" s="60" customFormat="1" hidden="1">
      <c r="B79" s="127"/>
      <c r="C79" s="232"/>
      <c r="D79" s="128"/>
      <c r="E79" s="128"/>
      <c r="F79" s="127"/>
      <c r="G79" s="127"/>
      <c r="H79" s="127"/>
      <c r="I79" s="61"/>
      <c r="J79" s="61"/>
      <c r="K79" s="61"/>
      <c r="L79" s="193"/>
      <c r="M79" s="61"/>
    </row>
    <row r="80" spans="1:16" s="60" customFormat="1" ht="19.899999999999999" customHeight="1">
      <c r="B80" s="122"/>
      <c r="C80" s="233"/>
      <c r="D80" s="123"/>
      <c r="E80" s="123"/>
      <c r="F80" s="122"/>
      <c r="G80" s="122"/>
      <c r="H80" s="122"/>
      <c r="I80" s="61"/>
      <c r="J80" s="61"/>
      <c r="K80" s="61"/>
      <c r="L80" s="193"/>
      <c r="M80" s="61"/>
    </row>
    <row r="81" spans="2:13" s="60" customFormat="1">
      <c r="B81" s="61"/>
      <c r="C81" s="231"/>
      <c r="D81" s="62"/>
      <c r="E81" s="62"/>
      <c r="F81" s="61"/>
      <c r="G81" s="61"/>
      <c r="H81" s="61"/>
      <c r="I81" s="61"/>
      <c r="J81" s="61"/>
      <c r="K81" s="61"/>
      <c r="L81" s="193"/>
      <c r="M81" s="61"/>
    </row>
    <row r="82" spans="2:13" s="60" customFormat="1">
      <c r="B82" s="61"/>
      <c r="C82" s="231"/>
      <c r="D82" s="62"/>
      <c r="E82" s="62"/>
      <c r="F82" s="61"/>
      <c r="G82" s="61"/>
      <c r="H82" s="61"/>
      <c r="I82" s="61"/>
      <c r="J82" s="61"/>
      <c r="K82" s="61"/>
      <c r="L82" s="193"/>
      <c r="M82" s="61"/>
    </row>
    <row r="83" spans="2:13" s="60" customFormat="1">
      <c r="B83" s="61"/>
      <c r="C83" s="231"/>
      <c r="D83" s="62"/>
      <c r="E83" s="62"/>
      <c r="F83" s="61"/>
      <c r="G83" s="61"/>
      <c r="H83" s="61"/>
      <c r="I83" s="61"/>
      <c r="J83" s="61"/>
      <c r="K83" s="61"/>
      <c r="L83" s="193"/>
      <c r="M83" s="61"/>
    </row>
    <row r="84" spans="2:13" s="60" customFormat="1">
      <c r="B84" s="61"/>
      <c r="C84" s="231"/>
      <c r="D84" s="62"/>
      <c r="E84" s="62"/>
      <c r="F84" s="61"/>
      <c r="G84" s="61"/>
      <c r="H84" s="61"/>
      <c r="I84" s="61"/>
      <c r="J84" s="61"/>
      <c r="K84" s="61"/>
      <c r="L84" s="193"/>
      <c r="M84" s="61"/>
    </row>
    <row r="85" spans="2:13" s="60" customFormat="1">
      <c r="B85" s="61"/>
      <c r="C85" s="231"/>
      <c r="D85" s="62"/>
      <c r="E85" s="62"/>
      <c r="F85" s="61"/>
      <c r="G85" s="61"/>
      <c r="H85" s="61"/>
      <c r="I85" s="61"/>
      <c r="J85" s="61"/>
      <c r="K85" s="61"/>
      <c r="L85" s="193"/>
      <c r="M85" s="61"/>
    </row>
    <row r="86" spans="2:13" s="60" customFormat="1">
      <c r="B86" s="61"/>
      <c r="C86" s="231"/>
      <c r="D86" s="62"/>
      <c r="E86" s="62"/>
      <c r="F86" s="61"/>
      <c r="G86" s="61"/>
      <c r="H86" s="61"/>
      <c r="I86" s="61"/>
      <c r="J86" s="61"/>
      <c r="K86" s="61"/>
      <c r="L86" s="193"/>
      <c r="M86" s="61"/>
    </row>
    <row r="87" spans="2:13" s="60" customFormat="1">
      <c r="B87" s="61"/>
      <c r="C87" s="231"/>
      <c r="D87" s="62"/>
      <c r="E87" s="62"/>
      <c r="F87" s="61"/>
      <c r="G87" s="61"/>
      <c r="H87" s="61"/>
      <c r="I87" s="61"/>
      <c r="J87" s="61"/>
      <c r="K87" s="61"/>
      <c r="L87" s="193"/>
      <c r="M87" s="61"/>
    </row>
    <row r="88" spans="2:13" s="60" customFormat="1">
      <c r="B88" s="61"/>
      <c r="C88" s="231"/>
      <c r="D88" s="62"/>
      <c r="E88" s="62"/>
      <c r="F88" s="61"/>
      <c r="G88" s="61"/>
      <c r="H88" s="61"/>
      <c r="I88" s="61"/>
      <c r="J88" s="61"/>
      <c r="K88" s="61"/>
      <c r="L88" s="193"/>
      <c r="M88" s="61"/>
    </row>
    <row r="89" spans="2:13" s="60" customFormat="1">
      <c r="B89" s="61"/>
      <c r="C89" s="231"/>
      <c r="D89" s="62"/>
      <c r="E89" s="62"/>
      <c r="F89" s="61"/>
      <c r="G89" s="61"/>
      <c r="H89" s="61"/>
      <c r="I89" s="61"/>
      <c r="J89" s="61"/>
      <c r="K89" s="61"/>
      <c r="L89" s="193"/>
      <c r="M89" s="61"/>
    </row>
    <row r="90" spans="2:13" s="60" customFormat="1">
      <c r="B90" s="61"/>
      <c r="C90" s="231"/>
      <c r="D90" s="62"/>
      <c r="E90" s="62"/>
      <c r="F90" s="61"/>
      <c r="G90" s="61"/>
      <c r="H90" s="61"/>
      <c r="I90" s="61"/>
      <c r="J90" s="61"/>
      <c r="K90" s="61"/>
      <c r="L90" s="193"/>
      <c r="M90" s="61"/>
    </row>
    <row r="91" spans="2:13" s="60" customFormat="1">
      <c r="B91" s="61"/>
      <c r="C91" s="231"/>
      <c r="D91" s="62"/>
      <c r="E91" s="62"/>
      <c r="F91" s="61"/>
      <c r="G91" s="61"/>
      <c r="H91" s="61"/>
      <c r="I91" s="61"/>
      <c r="J91" s="61"/>
      <c r="K91" s="61"/>
      <c r="L91" s="193"/>
      <c r="M91" s="61"/>
    </row>
    <row r="92" spans="2:13" s="60" customFormat="1">
      <c r="B92" s="61"/>
      <c r="C92" s="231"/>
      <c r="D92" s="62"/>
      <c r="E92" s="62"/>
      <c r="F92" s="61"/>
      <c r="G92" s="61"/>
      <c r="H92" s="61"/>
      <c r="I92" s="61"/>
      <c r="J92" s="61"/>
      <c r="K92" s="61"/>
      <c r="L92" s="193"/>
      <c r="M92" s="61"/>
    </row>
    <row r="93" spans="2:13" s="60" customFormat="1">
      <c r="B93" s="61"/>
      <c r="C93" s="231"/>
      <c r="D93" s="62"/>
      <c r="E93" s="62"/>
      <c r="F93" s="61"/>
      <c r="G93" s="61"/>
      <c r="H93" s="61"/>
      <c r="I93" s="61"/>
      <c r="J93" s="61"/>
      <c r="K93" s="61"/>
      <c r="L93" s="193"/>
      <c r="M93" s="61"/>
    </row>
    <row r="94" spans="2:13" s="60" customFormat="1">
      <c r="B94" s="61"/>
      <c r="C94" s="231"/>
      <c r="D94" s="62"/>
      <c r="E94" s="62"/>
      <c r="F94" s="61"/>
      <c r="G94" s="61"/>
      <c r="H94" s="61"/>
      <c r="I94" s="61"/>
      <c r="J94" s="61"/>
      <c r="K94" s="61"/>
      <c r="L94" s="193"/>
      <c r="M94" s="61"/>
    </row>
    <row r="95" spans="2:13" s="60" customFormat="1">
      <c r="B95" s="61"/>
      <c r="C95" s="231"/>
      <c r="D95" s="62"/>
      <c r="E95" s="62"/>
      <c r="F95" s="61"/>
      <c r="G95" s="61"/>
      <c r="H95" s="61"/>
      <c r="I95" s="61"/>
      <c r="J95" s="61"/>
      <c r="K95" s="61"/>
      <c r="L95" s="193"/>
      <c r="M95" s="61"/>
    </row>
    <row r="96" spans="2:13" s="60" customFormat="1">
      <c r="B96" s="61"/>
      <c r="C96" s="231"/>
      <c r="D96" s="62"/>
      <c r="E96" s="62"/>
      <c r="F96" s="61"/>
      <c r="G96" s="61"/>
      <c r="H96" s="61"/>
      <c r="I96" s="61"/>
      <c r="J96" s="61"/>
      <c r="K96" s="61"/>
      <c r="L96" s="193"/>
      <c r="M96" s="61"/>
    </row>
    <row r="97" spans="2:13" s="60" customFormat="1">
      <c r="B97" s="61"/>
      <c r="C97" s="231"/>
      <c r="D97" s="62"/>
      <c r="E97" s="62"/>
      <c r="F97" s="61"/>
      <c r="G97" s="61"/>
      <c r="H97" s="61"/>
      <c r="I97" s="61"/>
      <c r="J97" s="61"/>
      <c r="K97" s="61"/>
      <c r="L97" s="193"/>
      <c r="M97" s="61"/>
    </row>
    <row r="98" spans="2:13" s="60" customFormat="1">
      <c r="B98" s="61"/>
      <c r="C98" s="231"/>
      <c r="D98" s="62"/>
      <c r="E98" s="62"/>
      <c r="F98" s="61"/>
      <c r="G98" s="61"/>
      <c r="H98" s="61"/>
      <c r="I98" s="61"/>
      <c r="J98" s="61"/>
      <c r="K98" s="61"/>
      <c r="L98" s="193"/>
      <c r="M98" s="61"/>
    </row>
    <row r="99" spans="2:13" s="60" customFormat="1">
      <c r="B99" s="61"/>
      <c r="C99" s="231"/>
      <c r="D99" s="62"/>
      <c r="E99" s="62"/>
      <c r="F99" s="61"/>
      <c r="G99" s="61"/>
      <c r="H99" s="61"/>
      <c r="I99" s="61"/>
      <c r="J99" s="61"/>
      <c r="K99" s="61"/>
      <c r="L99" s="193"/>
      <c r="M99" s="61"/>
    </row>
    <row r="100" spans="2:13" s="60" customFormat="1">
      <c r="B100" s="61"/>
      <c r="C100" s="231"/>
      <c r="D100" s="62"/>
      <c r="E100" s="62"/>
      <c r="F100" s="61"/>
      <c r="G100" s="61"/>
      <c r="H100" s="61"/>
      <c r="I100" s="61"/>
      <c r="J100" s="61"/>
      <c r="K100" s="61"/>
      <c r="L100" s="193"/>
      <c r="M100" s="61"/>
    </row>
    <row r="101" spans="2:13" s="60" customFormat="1">
      <c r="B101" s="61"/>
      <c r="C101" s="231"/>
      <c r="D101" s="62"/>
      <c r="E101" s="62"/>
      <c r="F101" s="61"/>
      <c r="G101" s="61"/>
      <c r="H101" s="61"/>
      <c r="I101" s="61"/>
      <c r="J101" s="61"/>
      <c r="K101" s="61"/>
      <c r="L101" s="193"/>
      <c r="M101" s="61"/>
    </row>
    <row r="102" spans="2:13" s="60" customFormat="1">
      <c r="B102" s="61"/>
      <c r="C102" s="231"/>
      <c r="D102" s="62"/>
      <c r="E102" s="62"/>
      <c r="F102" s="61"/>
      <c r="G102" s="61"/>
      <c r="H102" s="61"/>
      <c r="I102" s="61"/>
      <c r="J102" s="61"/>
      <c r="K102" s="61"/>
      <c r="L102" s="193"/>
      <c r="M102" s="61"/>
    </row>
    <row r="103" spans="2:13" s="60" customFormat="1">
      <c r="B103" s="61"/>
      <c r="C103" s="231"/>
      <c r="D103" s="62"/>
      <c r="E103" s="62"/>
      <c r="F103" s="61"/>
      <c r="G103" s="61"/>
      <c r="H103" s="61"/>
      <c r="I103" s="61"/>
      <c r="J103" s="61"/>
      <c r="K103" s="61"/>
      <c r="L103" s="193"/>
      <c r="M103" s="61"/>
    </row>
    <row r="104" spans="2:13" s="60" customFormat="1">
      <c r="B104" s="61"/>
      <c r="C104" s="231"/>
      <c r="D104" s="62"/>
      <c r="E104" s="62"/>
      <c r="F104" s="61"/>
      <c r="G104" s="61"/>
      <c r="H104" s="61"/>
      <c r="I104" s="61"/>
      <c r="J104" s="61"/>
      <c r="K104" s="61"/>
      <c r="L104" s="193"/>
      <c r="M104" s="61"/>
    </row>
    <row r="105" spans="2:13" s="60" customFormat="1">
      <c r="B105" s="61"/>
      <c r="C105" s="231"/>
      <c r="D105" s="62"/>
      <c r="E105" s="62"/>
      <c r="F105" s="61"/>
      <c r="G105" s="61"/>
      <c r="H105" s="61"/>
      <c r="I105" s="61"/>
      <c r="J105" s="61"/>
      <c r="K105" s="61"/>
      <c r="L105" s="193"/>
      <c r="M105" s="61"/>
    </row>
    <row r="106" spans="2:13" s="60" customFormat="1">
      <c r="B106" s="61"/>
      <c r="C106" s="231"/>
      <c r="D106" s="62"/>
      <c r="E106" s="62"/>
      <c r="F106" s="61"/>
      <c r="G106" s="61"/>
      <c r="H106" s="61"/>
      <c r="I106" s="61"/>
      <c r="J106" s="61"/>
      <c r="K106" s="61"/>
      <c r="L106" s="193"/>
      <c r="M106" s="61"/>
    </row>
    <row r="107" spans="2:13" s="60" customFormat="1">
      <c r="B107" s="61"/>
      <c r="C107" s="231"/>
      <c r="D107" s="62"/>
      <c r="E107" s="62"/>
      <c r="F107" s="61"/>
      <c r="G107" s="61"/>
      <c r="H107" s="61"/>
      <c r="I107" s="61"/>
      <c r="J107" s="61"/>
      <c r="K107" s="61"/>
      <c r="L107" s="193"/>
      <c r="M107" s="61"/>
    </row>
    <row r="108" spans="2:13" s="69" customFormat="1">
      <c r="B108" s="73"/>
      <c r="C108" s="234"/>
      <c r="D108" s="74"/>
      <c r="E108" s="74"/>
      <c r="F108" s="73"/>
      <c r="G108" s="73"/>
      <c r="H108" s="73"/>
      <c r="I108" s="73"/>
      <c r="J108" s="73"/>
      <c r="K108" s="73"/>
      <c r="L108" s="194"/>
      <c r="M108" s="73"/>
    </row>
    <row r="109" spans="2:13" s="69" customFormat="1">
      <c r="B109" s="73"/>
      <c r="C109" s="234"/>
      <c r="D109" s="74"/>
      <c r="E109" s="74"/>
      <c r="F109" s="73"/>
      <c r="G109" s="73"/>
      <c r="H109" s="73"/>
      <c r="I109" s="73"/>
      <c r="J109" s="73"/>
      <c r="K109" s="73"/>
      <c r="L109" s="194"/>
      <c r="M109" s="73"/>
    </row>
    <row r="110" spans="2:13" s="69" customFormat="1">
      <c r="B110" s="73"/>
      <c r="C110" s="234"/>
      <c r="D110" s="74"/>
      <c r="E110" s="74"/>
      <c r="F110" s="73"/>
      <c r="G110" s="73"/>
      <c r="H110" s="73"/>
      <c r="I110" s="73"/>
      <c r="J110" s="73"/>
      <c r="K110" s="73"/>
      <c r="L110" s="194"/>
      <c r="M110" s="73"/>
    </row>
    <row r="111" spans="2:13" s="69" customFormat="1">
      <c r="B111" s="73"/>
      <c r="C111" s="234"/>
      <c r="D111" s="74"/>
      <c r="E111" s="74"/>
      <c r="F111" s="73"/>
      <c r="G111" s="73"/>
      <c r="H111" s="73"/>
      <c r="I111" s="73"/>
      <c r="J111" s="73"/>
      <c r="K111" s="73"/>
      <c r="L111" s="194"/>
      <c r="M111" s="73"/>
    </row>
    <row r="112" spans="2:13" s="69" customFormat="1">
      <c r="B112" s="73"/>
      <c r="C112" s="234"/>
      <c r="D112" s="74"/>
      <c r="E112" s="74"/>
      <c r="F112" s="73"/>
      <c r="G112" s="73"/>
      <c r="H112" s="73"/>
      <c r="I112" s="73"/>
      <c r="J112" s="73"/>
      <c r="K112" s="73"/>
      <c r="L112" s="194"/>
      <c r="M112" s="73"/>
    </row>
    <row r="113" spans="2:13" s="69" customFormat="1">
      <c r="B113" s="73"/>
      <c r="C113" s="234"/>
      <c r="D113" s="74"/>
      <c r="E113" s="74"/>
      <c r="F113" s="73"/>
      <c r="G113" s="73"/>
      <c r="H113" s="73"/>
      <c r="I113" s="73"/>
      <c r="J113" s="73"/>
      <c r="K113" s="73"/>
      <c r="L113" s="194"/>
      <c r="M113" s="73"/>
    </row>
    <row r="114" spans="2:13" s="69" customFormat="1">
      <c r="B114" s="73"/>
      <c r="C114" s="234"/>
      <c r="D114" s="74"/>
      <c r="E114" s="74"/>
      <c r="F114" s="73"/>
      <c r="G114" s="73"/>
      <c r="H114" s="73"/>
      <c r="I114" s="73"/>
      <c r="J114" s="73"/>
      <c r="K114" s="73"/>
      <c r="L114" s="194"/>
      <c r="M114" s="73"/>
    </row>
    <row r="115" spans="2:13" s="69" customFormat="1">
      <c r="B115" s="73"/>
      <c r="C115" s="234"/>
      <c r="D115" s="74"/>
      <c r="E115" s="74"/>
      <c r="F115" s="73"/>
      <c r="G115" s="73"/>
      <c r="H115" s="73"/>
      <c r="I115" s="73"/>
      <c r="J115" s="73"/>
      <c r="K115" s="73"/>
      <c r="L115" s="194"/>
      <c r="M115" s="73"/>
    </row>
    <row r="116" spans="2:13" s="69" customFormat="1">
      <c r="B116" s="73"/>
      <c r="C116" s="234"/>
      <c r="D116" s="74"/>
      <c r="E116" s="74"/>
      <c r="F116" s="73"/>
      <c r="G116" s="73"/>
      <c r="H116" s="73"/>
      <c r="I116" s="73"/>
      <c r="J116" s="73"/>
      <c r="K116" s="73"/>
      <c r="L116" s="194"/>
      <c r="M116" s="73"/>
    </row>
    <row r="117" spans="2:13" s="69" customFormat="1">
      <c r="B117" s="73"/>
      <c r="C117" s="234"/>
      <c r="D117" s="74"/>
      <c r="E117" s="74"/>
      <c r="F117" s="73"/>
      <c r="G117" s="73"/>
      <c r="H117" s="73"/>
      <c r="I117" s="73"/>
      <c r="J117" s="73"/>
      <c r="K117" s="73"/>
      <c r="L117" s="194"/>
      <c r="M117" s="73"/>
    </row>
    <row r="118" spans="2:13" s="69" customFormat="1">
      <c r="B118" s="73"/>
      <c r="C118" s="234"/>
      <c r="D118" s="74"/>
      <c r="E118" s="74"/>
      <c r="F118" s="73"/>
      <c r="G118" s="73"/>
      <c r="H118" s="73"/>
      <c r="I118" s="73"/>
      <c r="J118" s="73"/>
      <c r="K118" s="73"/>
      <c r="L118" s="194"/>
      <c r="M118" s="73"/>
    </row>
    <row r="119" spans="2:13" s="69" customFormat="1">
      <c r="B119" s="73"/>
      <c r="C119" s="234"/>
      <c r="D119" s="74"/>
      <c r="E119" s="74"/>
      <c r="F119" s="73"/>
      <c r="G119" s="73"/>
      <c r="H119" s="73"/>
      <c r="I119" s="73"/>
      <c r="J119" s="73"/>
      <c r="K119" s="73"/>
      <c r="L119" s="194"/>
      <c r="M119" s="73"/>
    </row>
    <row r="120" spans="2:13" s="69" customFormat="1">
      <c r="B120" s="73"/>
      <c r="C120" s="234"/>
      <c r="D120" s="74"/>
      <c r="E120" s="74"/>
      <c r="F120" s="73"/>
      <c r="G120" s="73"/>
      <c r="H120" s="73"/>
      <c r="I120" s="73"/>
      <c r="J120" s="73"/>
      <c r="K120" s="73"/>
      <c r="L120" s="194"/>
      <c r="M120" s="73"/>
    </row>
    <row r="121" spans="2:13" s="69" customFormat="1">
      <c r="B121" s="73"/>
      <c r="C121" s="234"/>
      <c r="D121" s="74"/>
      <c r="E121" s="74"/>
      <c r="F121" s="73"/>
      <c r="G121" s="73"/>
      <c r="H121" s="73"/>
      <c r="I121" s="73"/>
      <c r="J121" s="73"/>
      <c r="K121" s="73"/>
      <c r="L121" s="194"/>
      <c r="M121" s="73"/>
    </row>
    <row r="122" spans="2:13" s="69" customFormat="1">
      <c r="B122" s="73"/>
      <c r="C122" s="234"/>
      <c r="D122" s="74"/>
      <c r="E122" s="74"/>
      <c r="F122" s="73"/>
      <c r="G122" s="73"/>
      <c r="H122" s="73"/>
      <c r="I122" s="73"/>
      <c r="J122" s="73"/>
      <c r="K122" s="73"/>
      <c r="L122" s="194"/>
      <c r="M122" s="73"/>
    </row>
    <row r="123" spans="2:13" s="69" customFormat="1">
      <c r="B123" s="73"/>
      <c r="C123" s="234"/>
      <c r="D123" s="74"/>
      <c r="E123" s="74"/>
      <c r="F123" s="73"/>
      <c r="G123" s="73"/>
      <c r="H123" s="73"/>
      <c r="I123" s="73"/>
      <c r="J123" s="73"/>
      <c r="K123" s="73"/>
      <c r="L123" s="194"/>
      <c r="M123" s="73"/>
    </row>
    <row r="124" spans="2:13" s="69" customFormat="1">
      <c r="B124" s="73"/>
      <c r="C124" s="234"/>
      <c r="D124" s="74"/>
      <c r="E124" s="74"/>
      <c r="F124" s="73"/>
      <c r="G124" s="73"/>
      <c r="H124" s="73"/>
      <c r="I124" s="73"/>
      <c r="J124" s="73"/>
      <c r="K124" s="73"/>
      <c r="L124" s="194"/>
      <c r="M124" s="73"/>
    </row>
    <row r="125" spans="2:13" s="69" customFormat="1">
      <c r="B125" s="73"/>
      <c r="C125" s="234"/>
      <c r="D125" s="74"/>
      <c r="E125" s="74"/>
      <c r="F125" s="73"/>
      <c r="G125" s="73"/>
      <c r="H125" s="73"/>
      <c r="I125" s="73"/>
      <c r="J125" s="73"/>
      <c r="K125" s="73"/>
      <c r="L125" s="194"/>
      <c r="M125" s="73"/>
    </row>
    <row r="126" spans="2:13" s="69" customFormat="1">
      <c r="B126" s="73"/>
      <c r="C126" s="234"/>
      <c r="D126" s="74"/>
      <c r="E126" s="74"/>
      <c r="F126" s="73"/>
      <c r="G126" s="73"/>
      <c r="H126" s="73"/>
      <c r="I126" s="73"/>
      <c r="J126" s="73"/>
      <c r="K126" s="73"/>
      <c r="L126" s="194"/>
      <c r="M126" s="73"/>
    </row>
    <row r="127" spans="2:13" s="69" customFormat="1">
      <c r="B127" s="73"/>
      <c r="C127" s="234"/>
      <c r="D127" s="74"/>
      <c r="E127" s="74"/>
      <c r="F127" s="73"/>
      <c r="G127" s="73"/>
      <c r="H127" s="73"/>
      <c r="I127" s="73"/>
      <c r="J127" s="73"/>
      <c r="K127" s="73"/>
      <c r="L127" s="194"/>
      <c r="M127" s="73"/>
    </row>
    <row r="128" spans="2:13" s="69" customFormat="1">
      <c r="B128" s="73"/>
      <c r="C128" s="234"/>
      <c r="D128" s="74"/>
      <c r="E128" s="74"/>
      <c r="F128" s="73"/>
      <c r="G128" s="73"/>
      <c r="H128" s="73"/>
      <c r="I128" s="73"/>
      <c r="J128" s="73"/>
      <c r="K128" s="73"/>
      <c r="L128" s="194"/>
      <c r="M128" s="73"/>
    </row>
    <row r="129" spans="1:14" s="69" customFormat="1">
      <c r="B129" s="73"/>
      <c r="C129" s="234"/>
      <c r="D129" s="74"/>
      <c r="E129" s="74"/>
      <c r="F129" s="73"/>
      <c r="G129" s="73"/>
      <c r="H129" s="73"/>
      <c r="I129" s="73"/>
      <c r="J129" s="73"/>
      <c r="K129" s="73"/>
      <c r="L129" s="194"/>
      <c r="M129" s="73"/>
    </row>
    <row r="130" spans="1:14" s="69" customFormat="1">
      <c r="B130" s="73"/>
      <c r="C130" s="234"/>
      <c r="D130" s="74"/>
      <c r="E130" s="74"/>
      <c r="F130" s="73"/>
      <c r="G130" s="73"/>
      <c r="H130" s="73"/>
      <c r="I130" s="73"/>
      <c r="J130" s="73"/>
      <c r="K130" s="73"/>
      <c r="L130" s="194"/>
      <c r="M130" s="73"/>
    </row>
    <row r="131" spans="1:14">
      <c r="A131" s="69"/>
      <c r="B131" s="73"/>
      <c r="C131" s="234"/>
      <c r="D131" s="74"/>
      <c r="E131" s="74"/>
      <c r="F131" s="73"/>
      <c r="G131" s="73"/>
      <c r="H131" s="73"/>
      <c r="I131" s="73"/>
      <c r="J131" s="73"/>
      <c r="K131" s="73"/>
      <c r="L131" s="194"/>
      <c r="M131" s="73"/>
      <c r="N131" s="69"/>
    </row>
    <row r="132" spans="1:14">
      <c r="A132" s="69"/>
      <c r="B132" s="73"/>
      <c r="C132" s="234"/>
      <c r="D132" s="74"/>
      <c r="E132" s="74"/>
      <c r="F132" s="73"/>
      <c r="G132" s="73"/>
      <c r="H132" s="73"/>
      <c r="I132" s="73"/>
      <c r="J132" s="73"/>
      <c r="K132" s="73"/>
      <c r="L132" s="194"/>
      <c r="M132" s="73"/>
      <c r="N132" s="69"/>
    </row>
    <row r="133" spans="1:14">
      <c r="A133" s="69"/>
      <c r="B133" s="73"/>
      <c r="C133" s="234"/>
      <c r="D133" s="74"/>
      <c r="E133" s="74"/>
      <c r="F133" s="73"/>
      <c r="G133" s="73"/>
      <c r="H133" s="73"/>
      <c r="I133" s="73"/>
      <c r="J133" s="73"/>
      <c r="K133" s="73"/>
      <c r="L133" s="194"/>
      <c r="M133" s="73"/>
      <c r="N133" s="69"/>
    </row>
    <row r="134" spans="1:14">
      <c r="A134" s="69"/>
      <c r="B134" s="73"/>
      <c r="C134" s="234"/>
      <c r="D134" s="74"/>
      <c r="E134" s="74"/>
      <c r="F134" s="73"/>
      <c r="G134" s="73"/>
      <c r="H134" s="73"/>
      <c r="I134" s="73"/>
      <c r="J134" s="73"/>
      <c r="K134" s="73"/>
      <c r="L134" s="194"/>
      <c r="M134" s="73"/>
      <c r="N134" s="69"/>
    </row>
    <row r="135" spans="1:14">
      <c r="A135" s="69"/>
      <c r="B135" s="73"/>
      <c r="C135" s="234"/>
      <c r="D135" s="74"/>
      <c r="E135" s="74"/>
      <c r="F135" s="73"/>
      <c r="G135" s="73"/>
      <c r="H135" s="73"/>
      <c r="I135" s="73"/>
      <c r="J135" s="73"/>
      <c r="K135" s="73"/>
      <c r="L135" s="194"/>
      <c r="M135" s="73"/>
      <c r="N135" s="69"/>
    </row>
    <row r="136" spans="1:14">
      <c r="A136" s="69"/>
      <c r="B136" s="73"/>
      <c r="C136" s="234"/>
      <c r="D136" s="74"/>
      <c r="E136" s="74"/>
      <c r="F136" s="73"/>
      <c r="G136" s="73"/>
      <c r="H136" s="73"/>
      <c r="I136" s="73"/>
      <c r="J136" s="73"/>
      <c r="K136" s="73"/>
      <c r="L136" s="194"/>
      <c r="M136" s="73"/>
      <c r="N136" s="69"/>
    </row>
    <row r="137" spans="1:14">
      <c r="A137" s="69"/>
      <c r="B137" s="73"/>
      <c r="C137" s="234"/>
      <c r="D137" s="74"/>
      <c r="E137" s="74"/>
      <c r="F137" s="73"/>
      <c r="G137" s="73"/>
      <c r="H137" s="73"/>
      <c r="I137" s="73"/>
      <c r="J137" s="73"/>
      <c r="K137" s="73"/>
      <c r="L137" s="194"/>
      <c r="M137" s="73"/>
      <c r="N137" s="69"/>
    </row>
    <row r="138" spans="1:14">
      <c r="A138" s="69"/>
      <c r="B138" s="73"/>
      <c r="C138" s="234"/>
      <c r="D138" s="74"/>
      <c r="E138" s="74"/>
      <c r="F138" s="73"/>
      <c r="G138" s="73"/>
      <c r="H138" s="73"/>
      <c r="I138" s="73"/>
      <c r="J138" s="73"/>
      <c r="K138" s="73"/>
      <c r="L138" s="194"/>
      <c r="M138" s="73"/>
      <c r="N138" s="69"/>
    </row>
  </sheetData>
  <mergeCells count="36">
    <mergeCell ref="K2:N2"/>
    <mergeCell ref="A4:N4"/>
    <mergeCell ref="A5:A6"/>
    <mergeCell ref="B5:B6"/>
    <mergeCell ref="C5:C6"/>
    <mergeCell ref="F5:J5"/>
    <mergeCell ref="K5:K6"/>
    <mergeCell ref="L5:L6"/>
    <mergeCell ref="M5:M6"/>
    <mergeCell ref="N5:N6"/>
    <mergeCell ref="CG9:CT9"/>
    <mergeCell ref="CU9:DH9"/>
    <mergeCell ref="DI9:DV9"/>
    <mergeCell ref="DW9:EJ9"/>
    <mergeCell ref="D6:E6"/>
    <mergeCell ref="A8:N8"/>
    <mergeCell ref="A9:N9"/>
    <mergeCell ref="O9:AB9"/>
    <mergeCell ref="AC9:AP9"/>
    <mergeCell ref="AQ9:BD9"/>
    <mergeCell ref="A64:N64"/>
    <mergeCell ref="A77:N77"/>
    <mergeCell ref="HQ9:ID9"/>
    <mergeCell ref="IE9:IR9"/>
    <mergeCell ref="IS9:IV9"/>
    <mergeCell ref="A10:M10"/>
    <mergeCell ref="A36:N36"/>
    <mergeCell ref="A45:N45"/>
    <mergeCell ref="EK9:EX9"/>
    <mergeCell ref="EY9:FL9"/>
    <mergeCell ref="FM9:FZ9"/>
    <mergeCell ref="GA9:GN9"/>
    <mergeCell ref="GO9:HB9"/>
    <mergeCell ref="HC9:HP9"/>
    <mergeCell ref="BE9:BR9"/>
    <mergeCell ref="BS9:CF9"/>
  </mergeCells>
  <printOptions horizontalCentered="1"/>
  <pageMargins left="0.39370078740157483" right="0.27559055118110237" top="1.1023622047244095" bottom="0.31496062992125984" header="0.94488188976377963" footer="0.19685039370078741"/>
  <pageSetup paperSize="9" scale="86" orientation="landscape" r:id="rId1"/>
  <headerFooter differentFirst="1" alignWithMargins="0">
    <oddHeader>&amp;C&amp;9&amp;P</oddHeader>
    <oddFooter>&amp;R&amp;8ЦШВСМ "Колос"</oddFooter>
  </headerFooter>
  <rowBreaks count="2" manualBreakCount="2">
    <brk id="23" max="13" man="1"/>
    <brk id="44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tabColor indexed="51"/>
  </sheetPr>
  <dimension ref="A1:IU54"/>
  <sheetViews>
    <sheetView tabSelected="1" view="pageBreakPreview" topLeftCell="A2" zoomScaleNormal="100" zoomScaleSheetLayoutView="100" workbookViewId="0">
      <selection activeCell="A40" sqref="A40"/>
    </sheetView>
  </sheetViews>
  <sheetFormatPr defaultRowHeight="11.25"/>
  <cols>
    <col min="1" max="1" width="34.5703125" style="59" customWidth="1"/>
    <col min="2" max="2" width="13.42578125" style="104" customWidth="1"/>
    <col min="3" max="3" width="6.140625" style="104" customWidth="1"/>
    <col min="4" max="4" width="21.140625" style="104" customWidth="1"/>
    <col min="5" max="5" width="25" style="104" customWidth="1"/>
    <col min="6" max="6" width="6.28515625" style="104" customWidth="1"/>
    <col min="7" max="7" width="7.28515625" style="104" customWidth="1"/>
    <col min="8" max="8" width="6.140625" style="104" customWidth="1"/>
    <col min="9" max="9" width="5.28515625" style="104" customWidth="1"/>
    <col min="10" max="10" width="6.28515625" style="104" customWidth="1"/>
    <col min="11" max="11" width="5.42578125" style="104" customWidth="1"/>
    <col min="12" max="12" width="9.5703125" style="104" customWidth="1"/>
    <col min="13" max="13" width="7.42578125" style="112" customWidth="1"/>
    <col min="14" max="14" width="9.28515625" style="113" customWidth="1"/>
    <col min="15" max="256" width="9.140625" style="59"/>
    <col min="257" max="257" width="37" style="59" customWidth="1"/>
    <col min="258" max="258" width="9.7109375" style="59" customWidth="1"/>
    <col min="259" max="259" width="6.5703125" style="59" customWidth="1"/>
    <col min="260" max="260" width="21" style="59" customWidth="1"/>
    <col min="261" max="261" width="23.5703125" style="59" customWidth="1"/>
    <col min="262" max="262" width="5.85546875" style="59" customWidth="1"/>
    <col min="263" max="263" width="6.7109375" style="59" customWidth="1"/>
    <col min="264" max="264" width="6.140625" style="59" customWidth="1"/>
    <col min="265" max="265" width="5.28515625" style="59" customWidth="1"/>
    <col min="266" max="266" width="6.28515625" style="59" customWidth="1"/>
    <col min="267" max="267" width="5.42578125" style="59" customWidth="1"/>
    <col min="268" max="268" width="8" style="59" customWidth="1"/>
    <col min="269" max="269" width="7.42578125" style="59" customWidth="1"/>
    <col min="270" max="270" width="9.28515625" style="59" customWidth="1"/>
    <col min="271" max="512" width="9.140625" style="59"/>
    <col min="513" max="513" width="37" style="59" customWidth="1"/>
    <col min="514" max="514" width="9.7109375" style="59" customWidth="1"/>
    <col min="515" max="515" width="6.5703125" style="59" customWidth="1"/>
    <col min="516" max="516" width="21" style="59" customWidth="1"/>
    <col min="517" max="517" width="23.5703125" style="59" customWidth="1"/>
    <col min="518" max="518" width="5.85546875" style="59" customWidth="1"/>
    <col min="519" max="519" width="6.7109375" style="59" customWidth="1"/>
    <col min="520" max="520" width="6.140625" style="59" customWidth="1"/>
    <col min="521" max="521" width="5.28515625" style="59" customWidth="1"/>
    <col min="522" max="522" width="6.28515625" style="59" customWidth="1"/>
    <col min="523" max="523" width="5.42578125" style="59" customWidth="1"/>
    <col min="524" max="524" width="8" style="59" customWidth="1"/>
    <col min="525" max="525" width="7.42578125" style="59" customWidth="1"/>
    <col min="526" max="526" width="9.28515625" style="59" customWidth="1"/>
    <col min="527" max="768" width="9.140625" style="59"/>
    <col min="769" max="769" width="37" style="59" customWidth="1"/>
    <col min="770" max="770" width="9.7109375" style="59" customWidth="1"/>
    <col min="771" max="771" width="6.5703125" style="59" customWidth="1"/>
    <col min="772" max="772" width="21" style="59" customWidth="1"/>
    <col min="773" max="773" width="23.5703125" style="59" customWidth="1"/>
    <col min="774" max="774" width="5.85546875" style="59" customWidth="1"/>
    <col min="775" max="775" width="6.7109375" style="59" customWidth="1"/>
    <col min="776" max="776" width="6.140625" style="59" customWidth="1"/>
    <col min="777" max="777" width="5.28515625" style="59" customWidth="1"/>
    <col min="778" max="778" width="6.28515625" style="59" customWidth="1"/>
    <col min="779" max="779" width="5.42578125" style="59" customWidth="1"/>
    <col min="780" max="780" width="8" style="59" customWidth="1"/>
    <col min="781" max="781" width="7.42578125" style="59" customWidth="1"/>
    <col min="782" max="782" width="9.28515625" style="59" customWidth="1"/>
    <col min="783" max="1024" width="9.140625" style="59"/>
    <col min="1025" max="1025" width="37" style="59" customWidth="1"/>
    <col min="1026" max="1026" width="9.7109375" style="59" customWidth="1"/>
    <col min="1027" max="1027" width="6.5703125" style="59" customWidth="1"/>
    <col min="1028" max="1028" width="21" style="59" customWidth="1"/>
    <col min="1029" max="1029" width="23.5703125" style="59" customWidth="1"/>
    <col min="1030" max="1030" width="5.85546875" style="59" customWidth="1"/>
    <col min="1031" max="1031" width="6.7109375" style="59" customWidth="1"/>
    <col min="1032" max="1032" width="6.140625" style="59" customWidth="1"/>
    <col min="1033" max="1033" width="5.28515625" style="59" customWidth="1"/>
    <col min="1034" max="1034" width="6.28515625" style="59" customWidth="1"/>
    <col min="1035" max="1035" width="5.42578125" style="59" customWidth="1"/>
    <col min="1036" max="1036" width="8" style="59" customWidth="1"/>
    <col min="1037" max="1037" width="7.42578125" style="59" customWidth="1"/>
    <col min="1038" max="1038" width="9.28515625" style="59" customWidth="1"/>
    <col min="1039" max="1280" width="9.140625" style="59"/>
    <col min="1281" max="1281" width="37" style="59" customWidth="1"/>
    <col min="1282" max="1282" width="9.7109375" style="59" customWidth="1"/>
    <col min="1283" max="1283" width="6.5703125" style="59" customWidth="1"/>
    <col min="1284" max="1284" width="21" style="59" customWidth="1"/>
    <col min="1285" max="1285" width="23.5703125" style="59" customWidth="1"/>
    <col min="1286" max="1286" width="5.85546875" style="59" customWidth="1"/>
    <col min="1287" max="1287" width="6.7109375" style="59" customWidth="1"/>
    <col min="1288" max="1288" width="6.140625" style="59" customWidth="1"/>
    <col min="1289" max="1289" width="5.28515625" style="59" customWidth="1"/>
    <col min="1290" max="1290" width="6.28515625" style="59" customWidth="1"/>
    <col min="1291" max="1291" width="5.42578125" style="59" customWidth="1"/>
    <col min="1292" max="1292" width="8" style="59" customWidth="1"/>
    <col min="1293" max="1293" width="7.42578125" style="59" customWidth="1"/>
    <col min="1294" max="1294" width="9.28515625" style="59" customWidth="1"/>
    <col min="1295" max="1536" width="9.140625" style="59"/>
    <col min="1537" max="1537" width="37" style="59" customWidth="1"/>
    <col min="1538" max="1538" width="9.7109375" style="59" customWidth="1"/>
    <col min="1539" max="1539" width="6.5703125" style="59" customWidth="1"/>
    <col min="1540" max="1540" width="21" style="59" customWidth="1"/>
    <col min="1541" max="1541" width="23.5703125" style="59" customWidth="1"/>
    <col min="1542" max="1542" width="5.85546875" style="59" customWidth="1"/>
    <col min="1543" max="1543" width="6.7109375" style="59" customWidth="1"/>
    <col min="1544" max="1544" width="6.140625" style="59" customWidth="1"/>
    <col min="1545" max="1545" width="5.28515625" style="59" customWidth="1"/>
    <col min="1546" max="1546" width="6.28515625" style="59" customWidth="1"/>
    <col min="1547" max="1547" width="5.42578125" style="59" customWidth="1"/>
    <col min="1548" max="1548" width="8" style="59" customWidth="1"/>
    <col min="1549" max="1549" width="7.42578125" style="59" customWidth="1"/>
    <col min="1550" max="1550" width="9.28515625" style="59" customWidth="1"/>
    <col min="1551" max="1792" width="9.140625" style="59"/>
    <col min="1793" max="1793" width="37" style="59" customWidth="1"/>
    <col min="1794" max="1794" width="9.7109375" style="59" customWidth="1"/>
    <col min="1795" max="1795" width="6.5703125" style="59" customWidth="1"/>
    <col min="1796" max="1796" width="21" style="59" customWidth="1"/>
    <col min="1797" max="1797" width="23.5703125" style="59" customWidth="1"/>
    <col min="1798" max="1798" width="5.85546875" style="59" customWidth="1"/>
    <col min="1799" max="1799" width="6.7109375" style="59" customWidth="1"/>
    <col min="1800" max="1800" width="6.140625" style="59" customWidth="1"/>
    <col min="1801" max="1801" width="5.28515625" style="59" customWidth="1"/>
    <col min="1802" max="1802" width="6.28515625" style="59" customWidth="1"/>
    <col min="1803" max="1803" width="5.42578125" style="59" customWidth="1"/>
    <col min="1804" max="1804" width="8" style="59" customWidth="1"/>
    <col min="1805" max="1805" width="7.42578125" style="59" customWidth="1"/>
    <col min="1806" max="1806" width="9.28515625" style="59" customWidth="1"/>
    <col min="1807" max="2048" width="9.140625" style="59"/>
    <col min="2049" max="2049" width="37" style="59" customWidth="1"/>
    <col min="2050" max="2050" width="9.7109375" style="59" customWidth="1"/>
    <col min="2051" max="2051" width="6.5703125" style="59" customWidth="1"/>
    <col min="2052" max="2052" width="21" style="59" customWidth="1"/>
    <col min="2053" max="2053" width="23.5703125" style="59" customWidth="1"/>
    <col min="2054" max="2054" width="5.85546875" style="59" customWidth="1"/>
    <col min="2055" max="2055" width="6.7109375" style="59" customWidth="1"/>
    <col min="2056" max="2056" width="6.140625" style="59" customWidth="1"/>
    <col min="2057" max="2057" width="5.28515625" style="59" customWidth="1"/>
    <col min="2058" max="2058" width="6.28515625" style="59" customWidth="1"/>
    <col min="2059" max="2059" width="5.42578125" style="59" customWidth="1"/>
    <col min="2060" max="2060" width="8" style="59" customWidth="1"/>
    <col min="2061" max="2061" width="7.42578125" style="59" customWidth="1"/>
    <col min="2062" max="2062" width="9.28515625" style="59" customWidth="1"/>
    <col min="2063" max="2304" width="9.140625" style="59"/>
    <col min="2305" max="2305" width="37" style="59" customWidth="1"/>
    <col min="2306" max="2306" width="9.7109375" style="59" customWidth="1"/>
    <col min="2307" max="2307" width="6.5703125" style="59" customWidth="1"/>
    <col min="2308" max="2308" width="21" style="59" customWidth="1"/>
    <col min="2309" max="2309" width="23.5703125" style="59" customWidth="1"/>
    <col min="2310" max="2310" width="5.85546875" style="59" customWidth="1"/>
    <col min="2311" max="2311" width="6.7109375" style="59" customWidth="1"/>
    <col min="2312" max="2312" width="6.140625" style="59" customWidth="1"/>
    <col min="2313" max="2313" width="5.28515625" style="59" customWidth="1"/>
    <col min="2314" max="2314" width="6.28515625" style="59" customWidth="1"/>
    <col min="2315" max="2315" width="5.42578125" style="59" customWidth="1"/>
    <col min="2316" max="2316" width="8" style="59" customWidth="1"/>
    <col min="2317" max="2317" width="7.42578125" style="59" customWidth="1"/>
    <col min="2318" max="2318" width="9.28515625" style="59" customWidth="1"/>
    <col min="2319" max="2560" width="9.140625" style="59"/>
    <col min="2561" max="2561" width="37" style="59" customWidth="1"/>
    <col min="2562" max="2562" width="9.7109375" style="59" customWidth="1"/>
    <col min="2563" max="2563" width="6.5703125" style="59" customWidth="1"/>
    <col min="2564" max="2564" width="21" style="59" customWidth="1"/>
    <col min="2565" max="2565" width="23.5703125" style="59" customWidth="1"/>
    <col min="2566" max="2566" width="5.85546875" style="59" customWidth="1"/>
    <col min="2567" max="2567" width="6.7109375" style="59" customWidth="1"/>
    <col min="2568" max="2568" width="6.140625" style="59" customWidth="1"/>
    <col min="2569" max="2569" width="5.28515625" style="59" customWidth="1"/>
    <col min="2570" max="2570" width="6.28515625" style="59" customWidth="1"/>
    <col min="2571" max="2571" width="5.42578125" style="59" customWidth="1"/>
    <col min="2572" max="2572" width="8" style="59" customWidth="1"/>
    <col min="2573" max="2573" width="7.42578125" style="59" customWidth="1"/>
    <col min="2574" max="2574" width="9.28515625" style="59" customWidth="1"/>
    <col min="2575" max="2816" width="9.140625" style="59"/>
    <col min="2817" max="2817" width="37" style="59" customWidth="1"/>
    <col min="2818" max="2818" width="9.7109375" style="59" customWidth="1"/>
    <col min="2819" max="2819" width="6.5703125" style="59" customWidth="1"/>
    <col min="2820" max="2820" width="21" style="59" customWidth="1"/>
    <col min="2821" max="2821" width="23.5703125" style="59" customWidth="1"/>
    <col min="2822" max="2822" width="5.85546875" style="59" customWidth="1"/>
    <col min="2823" max="2823" width="6.7109375" style="59" customWidth="1"/>
    <col min="2824" max="2824" width="6.140625" style="59" customWidth="1"/>
    <col min="2825" max="2825" width="5.28515625" style="59" customWidth="1"/>
    <col min="2826" max="2826" width="6.28515625" style="59" customWidth="1"/>
    <col min="2827" max="2827" width="5.42578125" style="59" customWidth="1"/>
    <col min="2828" max="2828" width="8" style="59" customWidth="1"/>
    <col min="2829" max="2829" width="7.42578125" style="59" customWidth="1"/>
    <col min="2830" max="2830" width="9.28515625" style="59" customWidth="1"/>
    <col min="2831" max="3072" width="9.140625" style="59"/>
    <col min="3073" max="3073" width="37" style="59" customWidth="1"/>
    <col min="3074" max="3074" width="9.7109375" style="59" customWidth="1"/>
    <col min="3075" max="3075" width="6.5703125" style="59" customWidth="1"/>
    <col min="3076" max="3076" width="21" style="59" customWidth="1"/>
    <col min="3077" max="3077" width="23.5703125" style="59" customWidth="1"/>
    <col min="3078" max="3078" width="5.85546875" style="59" customWidth="1"/>
    <col min="3079" max="3079" width="6.7109375" style="59" customWidth="1"/>
    <col min="3080" max="3080" width="6.140625" style="59" customWidth="1"/>
    <col min="3081" max="3081" width="5.28515625" style="59" customWidth="1"/>
    <col min="3082" max="3082" width="6.28515625" style="59" customWidth="1"/>
    <col min="3083" max="3083" width="5.42578125" style="59" customWidth="1"/>
    <col min="3084" max="3084" width="8" style="59" customWidth="1"/>
    <col min="3085" max="3085" width="7.42578125" style="59" customWidth="1"/>
    <col min="3086" max="3086" width="9.28515625" style="59" customWidth="1"/>
    <col min="3087" max="3328" width="9.140625" style="59"/>
    <col min="3329" max="3329" width="37" style="59" customWidth="1"/>
    <col min="3330" max="3330" width="9.7109375" style="59" customWidth="1"/>
    <col min="3331" max="3331" width="6.5703125" style="59" customWidth="1"/>
    <col min="3332" max="3332" width="21" style="59" customWidth="1"/>
    <col min="3333" max="3333" width="23.5703125" style="59" customWidth="1"/>
    <col min="3334" max="3334" width="5.85546875" style="59" customWidth="1"/>
    <col min="3335" max="3335" width="6.7109375" style="59" customWidth="1"/>
    <col min="3336" max="3336" width="6.140625" style="59" customWidth="1"/>
    <col min="3337" max="3337" width="5.28515625" style="59" customWidth="1"/>
    <col min="3338" max="3338" width="6.28515625" style="59" customWidth="1"/>
    <col min="3339" max="3339" width="5.42578125" style="59" customWidth="1"/>
    <col min="3340" max="3340" width="8" style="59" customWidth="1"/>
    <col min="3341" max="3341" width="7.42578125" style="59" customWidth="1"/>
    <col min="3342" max="3342" width="9.28515625" style="59" customWidth="1"/>
    <col min="3343" max="3584" width="9.140625" style="59"/>
    <col min="3585" max="3585" width="37" style="59" customWidth="1"/>
    <col min="3586" max="3586" width="9.7109375" style="59" customWidth="1"/>
    <col min="3587" max="3587" width="6.5703125" style="59" customWidth="1"/>
    <col min="3588" max="3588" width="21" style="59" customWidth="1"/>
    <col min="3589" max="3589" width="23.5703125" style="59" customWidth="1"/>
    <col min="3590" max="3590" width="5.85546875" style="59" customWidth="1"/>
    <col min="3591" max="3591" width="6.7109375" style="59" customWidth="1"/>
    <col min="3592" max="3592" width="6.140625" style="59" customWidth="1"/>
    <col min="3593" max="3593" width="5.28515625" style="59" customWidth="1"/>
    <col min="3594" max="3594" width="6.28515625" style="59" customWidth="1"/>
    <col min="3595" max="3595" width="5.42578125" style="59" customWidth="1"/>
    <col min="3596" max="3596" width="8" style="59" customWidth="1"/>
    <col min="3597" max="3597" width="7.42578125" style="59" customWidth="1"/>
    <col min="3598" max="3598" width="9.28515625" style="59" customWidth="1"/>
    <col min="3599" max="3840" width="9.140625" style="59"/>
    <col min="3841" max="3841" width="37" style="59" customWidth="1"/>
    <col min="3842" max="3842" width="9.7109375" style="59" customWidth="1"/>
    <col min="3843" max="3843" width="6.5703125" style="59" customWidth="1"/>
    <col min="3844" max="3844" width="21" style="59" customWidth="1"/>
    <col min="3845" max="3845" width="23.5703125" style="59" customWidth="1"/>
    <col min="3846" max="3846" width="5.85546875" style="59" customWidth="1"/>
    <col min="3847" max="3847" width="6.7109375" style="59" customWidth="1"/>
    <col min="3848" max="3848" width="6.140625" style="59" customWidth="1"/>
    <col min="3849" max="3849" width="5.28515625" style="59" customWidth="1"/>
    <col min="3850" max="3850" width="6.28515625" style="59" customWidth="1"/>
    <col min="3851" max="3851" width="5.42578125" style="59" customWidth="1"/>
    <col min="3852" max="3852" width="8" style="59" customWidth="1"/>
    <col min="3853" max="3853" width="7.42578125" style="59" customWidth="1"/>
    <col min="3854" max="3854" width="9.28515625" style="59" customWidth="1"/>
    <col min="3855" max="4096" width="9.140625" style="59"/>
    <col min="4097" max="4097" width="37" style="59" customWidth="1"/>
    <col min="4098" max="4098" width="9.7109375" style="59" customWidth="1"/>
    <col min="4099" max="4099" width="6.5703125" style="59" customWidth="1"/>
    <col min="4100" max="4100" width="21" style="59" customWidth="1"/>
    <col min="4101" max="4101" width="23.5703125" style="59" customWidth="1"/>
    <col min="4102" max="4102" width="5.85546875" style="59" customWidth="1"/>
    <col min="4103" max="4103" width="6.7109375" style="59" customWidth="1"/>
    <col min="4104" max="4104" width="6.140625" style="59" customWidth="1"/>
    <col min="4105" max="4105" width="5.28515625" style="59" customWidth="1"/>
    <col min="4106" max="4106" width="6.28515625" style="59" customWidth="1"/>
    <col min="4107" max="4107" width="5.42578125" style="59" customWidth="1"/>
    <col min="4108" max="4108" width="8" style="59" customWidth="1"/>
    <col min="4109" max="4109" width="7.42578125" style="59" customWidth="1"/>
    <col min="4110" max="4110" width="9.28515625" style="59" customWidth="1"/>
    <col min="4111" max="4352" width="9.140625" style="59"/>
    <col min="4353" max="4353" width="37" style="59" customWidth="1"/>
    <col min="4354" max="4354" width="9.7109375" style="59" customWidth="1"/>
    <col min="4355" max="4355" width="6.5703125" style="59" customWidth="1"/>
    <col min="4356" max="4356" width="21" style="59" customWidth="1"/>
    <col min="4357" max="4357" width="23.5703125" style="59" customWidth="1"/>
    <col min="4358" max="4358" width="5.85546875" style="59" customWidth="1"/>
    <col min="4359" max="4359" width="6.7109375" style="59" customWidth="1"/>
    <col min="4360" max="4360" width="6.140625" style="59" customWidth="1"/>
    <col min="4361" max="4361" width="5.28515625" style="59" customWidth="1"/>
    <col min="4362" max="4362" width="6.28515625" style="59" customWidth="1"/>
    <col min="4363" max="4363" width="5.42578125" style="59" customWidth="1"/>
    <col min="4364" max="4364" width="8" style="59" customWidth="1"/>
    <col min="4365" max="4365" width="7.42578125" style="59" customWidth="1"/>
    <col min="4366" max="4366" width="9.28515625" style="59" customWidth="1"/>
    <col min="4367" max="4608" width="9.140625" style="59"/>
    <col min="4609" max="4609" width="37" style="59" customWidth="1"/>
    <col min="4610" max="4610" width="9.7109375" style="59" customWidth="1"/>
    <col min="4611" max="4611" width="6.5703125" style="59" customWidth="1"/>
    <col min="4612" max="4612" width="21" style="59" customWidth="1"/>
    <col min="4613" max="4613" width="23.5703125" style="59" customWidth="1"/>
    <col min="4614" max="4614" width="5.85546875" style="59" customWidth="1"/>
    <col min="4615" max="4615" width="6.7109375" style="59" customWidth="1"/>
    <col min="4616" max="4616" width="6.140625" style="59" customWidth="1"/>
    <col min="4617" max="4617" width="5.28515625" style="59" customWidth="1"/>
    <col min="4618" max="4618" width="6.28515625" style="59" customWidth="1"/>
    <col min="4619" max="4619" width="5.42578125" style="59" customWidth="1"/>
    <col min="4620" max="4620" width="8" style="59" customWidth="1"/>
    <col min="4621" max="4621" width="7.42578125" style="59" customWidth="1"/>
    <col min="4622" max="4622" width="9.28515625" style="59" customWidth="1"/>
    <col min="4623" max="4864" width="9.140625" style="59"/>
    <col min="4865" max="4865" width="37" style="59" customWidth="1"/>
    <col min="4866" max="4866" width="9.7109375" style="59" customWidth="1"/>
    <col min="4867" max="4867" width="6.5703125" style="59" customWidth="1"/>
    <col min="4868" max="4868" width="21" style="59" customWidth="1"/>
    <col min="4869" max="4869" width="23.5703125" style="59" customWidth="1"/>
    <col min="4870" max="4870" width="5.85546875" style="59" customWidth="1"/>
    <col min="4871" max="4871" width="6.7109375" style="59" customWidth="1"/>
    <col min="4872" max="4872" width="6.140625" style="59" customWidth="1"/>
    <col min="4873" max="4873" width="5.28515625" style="59" customWidth="1"/>
    <col min="4874" max="4874" width="6.28515625" style="59" customWidth="1"/>
    <col min="4875" max="4875" width="5.42578125" style="59" customWidth="1"/>
    <col min="4876" max="4876" width="8" style="59" customWidth="1"/>
    <col min="4877" max="4877" width="7.42578125" style="59" customWidth="1"/>
    <col min="4878" max="4878" width="9.28515625" style="59" customWidth="1"/>
    <col min="4879" max="5120" width="9.140625" style="59"/>
    <col min="5121" max="5121" width="37" style="59" customWidth="1"/>
    <col min="5122" max="5122" width="9.7109375" style="59" customWidth="1"/>
    <col min="5123" max="5123" width="6.5703125" style="59" customWidth="1"/>
    <col min="5124" max="5124" width="21" style="59" customWidth="1"/>
    <col min="5125" max="5125" width="23.5703125" style="59" customWidth="1"/>
    <col min="5126" max="5126" width="5.85546875" style="59" customWidth="1"/>
    <col min="5127" max="5127" width="6.7109375" style="59" customWidth="1"/>
    <col min="5128" max="5128" width="6.140625" style="59" customWidth="1"/>
    <col min="5129" max="5129" width="5.28515625" style="59" customWidth="1"/>
    <col min="5130" max="5130" width="6.28515625" style="59" customWidth="1"/>
    <col min="5131" max="5131" width="5.42578125" style="59" customWidth="1"/>
    <col min="5132" max="5132" width="8" style="59" customWidth="1"/>
    <col min="5133" max="5133" width="7.42578125" style="59" customWidth="1"/>
    <col min="5134" max="5134" width="9.28515625" style="59" customWidth="1"/>
    <col min="5135" max="5376" width="9.140625" style="59"/>
    <col min="5377" max="5377" width="37" style="59" customWidth="1"/>
    <col min="5378" max="5378" width="9.7109375" style="59" customWidth="1"/>
    <col min="5379" max="5379" width="6.5703125" style="59" customWidth="1"/>
    <col min="5380" max="5380" width="21" style="59" customWidth="1"/>
    <col min="5381" max="5381" width="23.5703125" style="59" customWidth="1"/>
    <col min="5382" max="5382" width="5.85546875" style="59" customWidth="1"/>
    <col min="5383" max="5383" width="6.7109375" style="59" customWidth="1"/>
    <col min="5384" max="5384" width="6.140625" style="59" customWidth="1"/>
    <col min="5385" max="5385" width="5.28515625" style="59" customWidth="1"/>
    <col min="5386" max="5386" width="6.28515625" style="59" customWidth="1"/>
    <col min="5387" max="5387" width="5.42578125" style="59" customWidth="1"/>
    <col min="5388" max="5388" width="8" style="59" customWidth="1"/>
    <col min="5389" max="5389" width="7.42578125" style="59" customWidth="1"/>
    <col min="5390" max="5390" width="9.28515625" style="59" customWidth="1"/>
    <col min="5391" max="5632" width="9.140625" style="59"/>
    <col min="5633" max="5633" width="37" style="59" customWidth="1"/>
    <col min="5634" max="5634" width="9.7109375" style="59" customWidth="1"/>
    <col min="5635" max="5635" width="6.5703125" style="59" customWidth="1"/>
    <col min="5636" max="5636" width="21" style="59" customWidth="1"/>
    <col min="5637" max="5637" width="23.5703125" style="59" customWidth="1"/>
    <col min="5638" max="5638" width="5.85546875" style="59" customWidth="1"/>
    <col min="5639" max="5639" width="6.7109375" style="59" customWidth="1"/>
    <col min="5640" max="5640" width="6.140625" style="59" customWidth="1"/>
    <col min="5641" max="5641" width="5.28515625" style="59" customWidth="1"/>
    <col min="5642" max="5642" width="6.28515625" style="59" customWidth="1"/>
    <col min="5643" max="5643" width="5.42578125" style="59" customWidth="1"/>
    <col min="5644" max="5644" width="8" style="59" customWidth="1"/>
    <col min="5645" max="5645" width="7.42578125" style="59" customWidth="1"/>
    <col min="5646" max="5646" width="9.28515625" style="59" customWidth="1"/>
    <col min="5647" max="5888" width="9.140625" style="59"/>
    <col min="5889" max="5889" width="37" style="59" customWidth="1"/>
    <col min="5890" max="5890" width="9.7109375" style="59" customWidth="1"/>
    <col min="5891" max="5891" width="6.5703125" style="59" customWidth="1"/>
    <col min="5892" max="5892" width="21" style="59" customWidth="1"/>
    <col min="5893" max="5893" width="23.5703125" style="59" customWidth="1"/>
    <col min="5894" max="5894" width="5.85546875" style="59" customWidth="1"/>
    <col min="5895" max="5895" width="6.7109375" style="59" customWidth="1"/>
    <col min="5896" max="5896" width="6.140625" style="59" customWidth="1"/>
    <col min="5897" max="5897" width="5.28515625" style="59" customWidth="1"/>
    <col min="5898" max="5898" width="6.28515625" style="59" customWidth="1"/>
    <col min="5899" max="5899" width="5.42578125" style="59" customWidth="1"/>
    <col min="5900" max="5900" width="8" style="59" customWidth="1"/>
    <col min="5901" max="5901" width="7.42578125" style="59" customWidth="1"/>
    <col min="5902" max="5902" width="9.28515625" style="59" customWidth="1"/>
    <col min="5903" max="6144" width="9.140625" style="59"/>
    <col min="6145" max="6145" width="37" style="59" customWidth="1"/>
    <col min="6146" max="6146" width="9.7109375" style="59" customWidth="1"/>
    <col min="6147" max="6147" width="6.5703125" style="59" customWidth="1"/>
    <col min="6148" max="6148" width="21" style="59" customWidth="1"/>
    <col min="6149" max="6149" width="23.5703125" style="59" customWidth="1"/>
    <col min="6150" max="6150" width="5.85546875" style="59" customWidth="1"/>
    <col min="6151" max="6151" width="6.7109375" style="59" customWidth="1"/>
    <col min="6152" max="6152" width="6.140625" style="59" customWidth="1"/>
    <col min="6153" max="6153" width="5.28515625" style="59" customWidth="1"/>
    <col min="6154" max="6154" width="6.28515625" style="59" customWidth="1"/>
    <col min="6155" max="6155" width="5.42578125" style="59" customWidth="1"/>
    <col min="6156" max="6156" width="8" style="59" customWidth="1"/>
    <col min="6157" max="6157" width="7.42578125" style="59" customWidth="1"/>
    <col min="6158" max="6158" width="9.28515625" style="59" customWidth="1"/>
    <col min="6159" max="6400" width="9.140625" style="59"/>
    <col min="6401" max="6401" width="37" style="59" customWidth="1"/>
    <col min="6402" max="6402" width="9.7109375" style="59" customWidth="1"/>
    <col min="6403" max="6403" width="6.5703125" style="59" customWidth="1"/>
    <col min="6404" max="6404" width="21" style="59" customWidth="1"/>
    <col min="6405" max="6405" width="23.5703125" style="59" customWidth="1"/>
    <col min="6406" max="6406" width="5.85546875" style="59" customWidth="1"/>
    <col min="6407" max="6407" width="6.7109375" style="59" customWidth="1"/>
    <col min="6408" max="6408" width="6.140625" style="59" customWidth="1"/>
    <col min="6409" max="6409" width="5.28515625" style="59" customWidth="1"/>
    <col min="6410" max="6410" width="6.28515625" style="59" customWidth="1"/>
    <col min="6411" max="6411" width="5.42578125" style="59" customWidth="1"/>
    <col min="6412" max="6412" width="8" style="59" customWidth="1"/>
    <col min="6413" max="6413" width="7.42578125" style="59" customWidth="1"/>
    <col min="6414" max="6414" width="9.28515625" style="59" customWidth="1"/>
    <col min="6415" max="6656" width="9.140625" style="59"/>
    <col min="6657" max="6657" width="37" style="59" customWidth="1"/>
    <col min="6658" max="6658" width="9.7109375" style="59" customWidth="1"/>
    <col min="6659" max="6659" width="6.5703125" style="59" customWidth="1"/>
    <col min="6660" max="6660" width="21" style="59" customWidth="1"/>
    <col min="6661" max="6661" width="23.5703125" style="59" customWidth="1"/>
    <col min="6662" max="6662" width="5.85546875" style="59" customWidth="1"/>
    <col min="6663" max="6663" width="6.7109375" style="59" customWidth="1"/>
    <col min="6664" max="6664" width="6.140625" style="59" customWidth="1"/>
    <col min="6665" max="6665" width="5.28515625" style="59" customWidth="1"/>
    <col min="6666" max="6666" width="6.28515625" style="59" customWidth="1"/>
    <col min="6667" max="6667" width="5.42578125" style="59" customWidth="1"/>
    <col min="6668" max="6668" width="8" style="59" customWidth="1"/>
    <col min="6669" max="6669" width="7.42578125" style="59" customWidth="1"/>
    <col min="6670" max="6670" width="9.28515625" style="59" customWidth="1"/>
    <col min="6671" max="6912" width="9.140625" style="59"/>
    <col min="6913" max="6913" width="37" style="59" customWidth="1"/>
    <col min="6914" max="6914" width="9.7109375" style="59" customWidth="1"/>
    <col min="6915" max="6915" width="6.5703125" style="59" customWidth="1"/>
    <col min="6916" max="6916" width="21" style="59" customWidth="1"/>
    <col min="6917" max="6917" width="23.5703125" style="59" customWidth="1"/>
    <col min="6918" max="6918" width="5.85546875" style="59" customWidth="1"/>
    <col min="6919" max="6919" width="6.7109375" style="59" customWidth="1"/>
    <col min="6920" max="6920" width="6.140625" style="59" customWidth="1"/>
    <col min="6921" max="6921" width="5.28515625" style="59" customWidth="1"/>
    <col min="6922" max="6922" width="6.28515625" style="59" customWidth="1"/>
    <col min="6923" max="6923" width="5.42578125" style="59" customWidth="1"/>
    <col min="6924" max="6924" width="8" style="59" customWidth="1"/>
    <col min="6925" max="6925" width="7.42578125" style="59" customWidth="1"/>
    <col min="6926" max="6926" width="9.28515625" style="59" customWidth="1"/>
    <col min="6927" max="7168" width="9.140625" style="59"/>
    <col min="7169" max="7169" width="37" style="59" customWidth="1"/>
    <col min="7170" max="7170" width="9.7109375" style="59" customWidth="1"/>
    <col min="7171" max="7171" width="6.5703125" style="59" customWidth="1"/>
    <col min="7172" max="7172" width="21" style="59" customWidth="1"/>
    <col min="7173" max="7173" width="23.5703125" style="59" customWidth="1"/>
    <col min="7174" max="7174" width="5.85546875" style="59" customWidth="1"/>
    <col min="7175" max="7175" width="6.7109375" style="59" customWidth="1"/>
    <col min="7176" max="7176" width="6.140625" style="59" customWidth="1"/>
    <col min="7177" max="7177" width="5.28515625" style="59" customWidth="1"/>
    <col min="7178" max="7178" width="6.28515625" style="59" customWidth="1"/>
    <col min="7179" max="7179" width="5.42578125" style="59" customWidth="1"/>
    <col min="7180" max="7180" width="8" style="59" customWidth="1"/>
    <col min="7181" max="7181" width="7.42578125" style="59" customWidth="1"/>
    <col min="7182" max="7182" width="9.28515625" style="59" customWidth="1"/>
    <col min="7183" max="7424" width="9.140625" style="59"/>
    <col min="7425" max="7425" width="37" style="59" customWidth="1"/>
    <col min="7426" max="7426" width="9.7109375" style="59" customWidth="1"/>
    <col min="7427" max="7427" width="6.5703125" style="59" customWidth="1"/>
    <col min="7428" max="7428" width="21" style="59" customWidth="1"/>
    <col min="7429" max="7429" width="23.5703125" style="59" customWidth="1"/>
    <col min="7430" max="7430" width="5.85546875" style="59" customWidth="1"/>
    <col min="7431" max="7431" width="6.7109375" style="59" customWidth="1"/>
    <col min="7432" max="7432" width="6.140625" style="59" customWidth="1"/>
    <col min="7433" max="7433" width="5.28515625" style="59" customWidth="1"/>
    <col min="7434" max="7434" width="6.28515625" style="59" customWidth="1"/>
    <col min="7435" max="7435" width="5.42578125" style="59" customWidth="1"/>
    <col min="7436" max="7436" width="8" style="59" customWidth="1"/>
    <col min="7437" max="7437" width="7.42578125" style="59" customWidth="1"/>
    <col min="7438" max="7438" width="9.28515625" style="59" customWidth="1"/>
    <col min="7439" max="7680" width="9.140625" style="59"/>
    <col min="7681" max="7681" width="37" style="59" customWidth="1"/>
    <col min="7682" max="7682" width="9.7109375" style="59" customWidth="1"/>
    <col min="7683" max="7683" width="6.5703125" style="59" customWidth="1"/>
    <col min="7684" max="7684" width="21" style="59" customWidth="1"/>
    <col min="7685" max="7685" width="23.5703125" style="59" customWidth="1"/>
    <col min="7686" max="7686" width="5.85546875" style="59" customWidth="1"/>
    <col min="7687" max="7687" width="6.7109375" style="59" customWidth="1"/>
    <col min="7688" max="7688" width="6.140625" style="59" customWidth="1"/>
    <col min="7689" max="7689" width="5.28515625" style="59" customWidth="1"/>
    <col min="7690" max="7690" width="6.28515625" style="59" customWidth="1"/>
    <col min="7691" max="7691" width="5.42578125" style="59" customWidth="1"/>
    <col min="7692" max="7692" width="8" style="59" customWidth="1"/>
    <col min="7693" max="7693" width="7.42578125" style="59" customWidth="1"/>
    <col min="7694" max="7694" width="9.28515625" style="59" customWidth="1"/>
    <col min="7695" max="7936" width="9.140625" style="59"/>
    <col min="7937" max="7937" width="37" style="59" customWidth="1"/>
    <col min="7938" max="7938" width="9.7109375" style="59" customWidth="1"/>
    <col min="7939" max="7939" width="6.5703125" style="59" customWidth="1"/>
    <col min="7940" max="7940" width="21" style="59" customWidth="1"/>
    <col min="7941" max="7941" width="23.5703125" style="59" customWidth="1"/>
    <col min="7942" max="7942" width="5.85546875" style="59" customWidth="1"/>
    <col min="7943" max="7943" width="6.7109375" style="59" customWidth="1"/>
    <col min="7944" max="7944" width="6.140625" style="59" customWidth="1"/>
    <col min="7945" max="7945" width="5.28515625" style="59" customWidth="1"/>
    <col min="7946" max="7946" width="6.28515625" style="59" customWidth="1"/>
    <col min="7947" max="7947" width="5.42578125" style="59" customWidth="1"/>
    <col min="7948" max="7948" width="8" style="59" customWidth="1"/>
    <col min="7949" max="7949" width="7.42578125" style="59" customWidth="1"/>
    <col min="7950" max="7950" width="9.28515625" style="59" customWidth="1"/>
    <col min="7951" max="8192" width="9.140625" style="59"/>
    <col min="8193" max="8193" width="37" style="59" customWidth="1"/>
    <col min="8194" max="8194" width="9.7109375" style="59" customWidth="1"/>
    <col min="8195" max="8195" width="6.5703125" style="59" customWidth="1"/>
    <col min="8196" max="8196" width="21" style="59" customWidth="1"/>
    <col min="8197" max="8197" width="23.5703125" style="59" customWidth="1"/>
    <col min="8198" max="8198" width="5.85546875" style="59" customWidth="1"/>
    <col min="8199" max="8199" width="6.7109375" style="59" customWidth="1"/>
    <col min="8200" max="8200" width="6.140625" style="59" customWidth="1"/>
    <col min="8201" max="8201" width="5.28515625" style="59" customWidth="1"/>
    <col min="8202" max="8202" width="6.28515625" style="59" customWidth="1"/>
    <col min="8203" max="8203" width="5.42578125" style="59" customWidth="1"/>
    <col min="8204" max="8204" width="8" style="59" customWidth="1"/>
    <col min="8205" max="8205" width="7.42578125" style="59" customWidth="1"/>
    <col min="8206" max="8206" width="9.28515625" style="59" customWidth="1"/>
    <col min="8207" max="8448" width="9.140625" style="59"/>
    <col min="8449" max="8449" width="37" style="59" customWidth="1"/>
    <col min="8450" max="8450" width="9.7109375" style="59" customWidth="1"/>
    <col min="8451" max="8451" width="6.5703125" style="59" customWidth="1"/>
    <col min="8452" max="8452" width="21" style="59" customWidth="1"/>
    <col min="8453" max="8453" width="23.5703125" style="59" customWidth="1"/>
    <col min="8454" max="8454" width="5.85546875" style="59" customWidth="1"/>
    <col min="8455" max="8455" width="6.7109375" style="59" customWidth="1"/>
    <col min="8456" max="8456" width="6.140625" style="59" customWidth="1"/>
    <col min="8457" max="8457" width="5.28515625" style="59" customWidth="1"/>
    <col min="8458" max="8458" width="6.28515625" style="59" customWidth="1"/>
    <col min="8459" max="8459" width="5.42578125" style="59" customWidth="1"/>
    <col min="8460" max="8460" width="8" style="59" customWidth="1"/>
    <col min="8461" max="8461" width="7.42578125" style="59" customWidth="1"/>
    <col min="8462" max="8462" width="9.28515625" style="59" customWidth="1"/>
    <col min="8463" max="8704" width="9.140625" style="59"/>
    <col min="8705" max="8705" width="37" style="59" customWidth="1"/>
    <col min="8706" max="8706" width="9.7109375" style="59" customWidth="1"/>
    <col min="8707" max="8707" width="6.5703125" style="59" customWidth="1"/>
    <col min="8708" max="8708" width="21" style="59" customWidth="1"/>
    <col min="8709" max="8709" width="23.5703125" style="59" customWidth="1"/>
    <col min="8710" max="8710" width="5.85546875" style="59" customWidth="1"/>
    <col min="8711" max="8711" width="6.7109375" style="59" customWidth="1"/>
    <col min="8712" max="8712" width="6.140625" style="59" customWidth="1"/>
    <col min="8713" max="8713" width="5.28515625" style="59" customWidth="1"/>
    <col min="8714" max="8714" width="6.28515625" style="59" customWidth="1"/>
    <col min="8715" max="8715" width="5.42578125" style="59" customWidth="1"/>
    <col min="8716" max="8716" width="8" style="59" customWidth="1"/>
    <col min="8717" max="8717" width="7.42578125" style="59" customWidth="1"/>
    <col min="8718" max="8718" width="9.28515625" style="59" customWidth="1"/>
    <col min="8719" max="8960" width="9.140625" style="59"/>
    <col min="8961" max="8961" width="37" style="59" customWidth="1"/>
    <col min="8962" max="8962" width="9.7109375" style="59" customWidth="1"/>
    <col min="8963" max="8963" width="6.5703125" style="59" customWidth="1"/>
    <col min="8964" max="8964" width="21" style="59" customWidth="1"/>
    <col min="8965" max="8965" width="23.5703125" style="59" customWidth="1"/>
    <col min="8966" max="8966" width="5.85546875" style="59" customWidth="1"/>
    <col min="8967" max="8967" width="6.7109375" style="59" customWidth="1"/>
    <col min="8968" max="8968" width="6.140625" style="59" customWidth="1"/>
    <col min="8969" max="8969" width="5.28515625" style="59" customWidth="1"/>
    <col min="8970" max="8970" width="6.28515625" style="59" customWidth="1"/>
    <col min="8971" max="8971" width="5.42578125" style="59" customWidth="1"/>
    <col min="8972" max="8972" width="8" style="59" customWidth="1"/>
    <col min="8973" max="8973" width="7.42578125" style="59" customWidth="1"/>
    <col min="8974" max="8974" width="9.28515625" style="59" customWidth="1"/>
    <col min="8975" max="9216" width="9.140625" style="59"/>
    <col min="9217" max="9217" width="37" style="59" customWidth="1"/>
    <col min="9218" max="9218" width="9.7109375" style="59" customWidth="1"/>
    <col min="9219" max="9219" width="6.5703125" style="59" customWidth="1"/>
    <col min="9220" max="9220" width="21" style="59" customWidth="1"/>
    <col min="9221" max="9221" width="23.5703125" style="59" customWidth="1"/>
    <col min="9222" max="9222" width="5.85546875" style="59" customWidth="1"/>
    <col min="9223" max="9223" width="6.7109375" style="59" customWidth="1"/>
    <col min="9224" max="9224" width="6.140625" style="59" customWidth="1"/>
    <col min="9225" max="9225" width="5.28515625" style="59" customWidth="1"/>
    <col min="9226" max="9226" width="6.28515625" style="59" customWidth="1"/>
    <col min="9227" max="9227" width="5.42578125" style="59" customWidth="1"/>
    <col min="9228" max="9228" width="8" style="59" customWidth="1"/>
    <col min="9229" max="9229" width="7.42578125" style="59" customWidth="1"/>
    <col min="9230" max="9230" width="9.28515625" style="59" customWidth="1"/>
    <col min="9231" max="9472" width="9.140625" style="59"/>
    <col min="9473" max="9473" width="37" style="59" customWidth="1"/>
    <col min="9474" max="9474" width="9.7109375" style="59" customWidth="1"/>
    <col min="9475" max="9475" width="6.5703125" style="59" customWidth="1"/>
    <col min="9476" max="9476" width="21" style="59" customWidth="1"/>
    <col min="9477" max="9477" width="23.5703125" style="59" customWidth="1"/>
    <col min="9478" max="9478" width="5.85546875" style="59" customWidth="1"/>
    <col min="9479" max="9479" width="6.7109375" style="59" customWidth="1"/>
    <col min="9480" max="9480" width="6.140625" style="59" customWidth="1"/>
    <col min="9481" max="9481" width="5.28515625" style="59" customWidth="1"/>
    <col min="9482" max="9482" width="6.28515625" style="59" customWidth="1"/>
    <col min="9483" max="9483" width="5.42578125" style="59" customWidth="1"/>
    <col min="9484" max="9484" width="8" style="59" customWidth="1"/>
    <col min="9485" max="9485" width="7.42578125" style="59" customWidth="1"/>
    <col min="9486" max="9486" width="9.28515625" style="59" customWidth="1"/>
    <col min="9487" max="9728" width="9.140625" style="59"/>
    <col min="9729" max="9729" width="37" style="59" customWidth="1"/>
    <col min="9730" max="9730" width="9.7109375" style="59" customWidth="1"/>
    <col min="9731" max="9731" width="6.5703125" style="59" customWidth="1"/>
    <col min="9732" max="9732" width="21" style="59" customWidth="1"/>
    <col min="9733" max="9733" width="23.5703125" style="59" customWidth="1"/>
    <col min="9734" max="9734" width="5.85546875" style="59" customWidth="1"/>
    <col min="9735" max="9735" width="6.7109375" style="59" customWidth="1"/>
    <col min="9736" max="9736" width="6.140625" style="59" customWidth="1"/>
    <col min="9737" max="9737" width="5.28515625" style="59" customWidth="1"/>
    <col min="9738" max="9738" width="6.28515625" style="59" customWidth="1"/>
    <col min="9739" max="9739" width="5.42578125" style="59" customWidth="1"/>
    <col min="9740" max="9740" width="8" style="59" customWidth="1"/>
    <col min="9741" max="9741" width="7.42578125" style="59" customWidth="1"/>
    <col min="9742" max="9742" width="9.28515625" style="59" customWidth="1"/>
    <col min="9743" max="9984" width="9.140625" style="59"/>
    <col min="9985" max="9985" width="37" style="59" customWidth="1"/>
    <col min="9986" max="9986" width="9.7109375" style="59" customWidth="1"/>
    <col min="9987" max="9987" width="6.5703125" style="59" customWidth="1"/>
    <col min="9988" max="9988" width="21" style="59" customWidth="1"/>
    <col min="9989" max="9989" width="23.5703125" style="59" customWidth="1"/>
    <col min="9990" max="9990" width="5.85546875" style="59" customWidth="1"/>
    <col min="9991" max="9991" width="6.7109375" style="59" customWidth="1"/>
    <col min="9992" max="9992" width="6.140625" style="59" customWidth="1"/>
    <col min="9993" max="9993" width="5.28515625" style="59" customWidth="1"/>
    <col min="9994" max="9994" width="6.28515625" style="59" customWidth="1"/>
    <col min="9995" max="9995" width="5.42578125" style="59" customWidth="1"/>
    <col min="9996" max="9996" width="8" style="59" customWidth="1"/>
    <col min="9997" max="9997" width="7.42578125" style="59" customWidth="1"/>
    <col min="9998" max="9998" width="9.28515625" style="59" customWidth="1"/>
    <col min="9999" max="10240" width="9.140625" style="59"/>
    <col min="10241" max="10241" width="37" style="59" customWidth="1"/>
    <col min="10242" max="10242" width="9.7109375" style="59" customWidth="1"/>
    <col min="10243" max="10243" width="6.5703125" style="59" customWidth="1"/>
    <col min="10244" max="10244" width="21" style="59" customWidth="1"/>
    <col min="10245" max="10245" width="23.5703125" style="59" customWidth="1"/>
    <col min="10246" max="10246" width="5.85546875" style="59" customWidth="1"/>
    <col min="10247" max="10247" width="6.7109375" style="59" customWidth="1"/>
    <col min="10248" max="10248" width="6.140625" style="59" customWidth="1"/>
    <col min="10249" max="10249" width="5.28515625" style="59" customWidth="1"/>
    <col min="10250" max="10250" width="6.28515625" style="59" customWidth="1"/>
    <col min="10251" max="10251" width="5.42578125" style="59" customWidth="1"/>
    <col min="10252" max="10252" width="8" style="59" customWidth="1"/>
    <col min="10253" max="10253" width="7.42578125" style="59" customWidth="1"/>
    <col min="10254" max="10254" width="9.28515625" style="59" customWidth="1"/>
    <col min="10255" max="10496" width="9.140625" style="59"/>
    <col min="10497" max="10497" width="37" style="59" customWidth="1"/>
    <col min="10498" max="10498" width="9.7109375" style="59" customWidth="1"/>
    <col min="10499" max="10499" width="6.5703125" style="59" customWidth="1"/>
    <col min="10500" max="10500" width="21" style="59" customWidth="1"/>
    <col min="10501" max="10501" width="23.5703125" style="59" customWidth="1"/>
    <col min="10502" max="10502" width="5.85546875" style="59" customWidth="1"/>
    <col min="10503" max="10503" width="6.7109375" style="59" customWidth="1"/>
    <col min="10504" max="10504" width="6.140625" style="59" customWidth="1"/>
    <col min="10505" max="10505" width="5.28515625" style="59" customWidth="1"/>
    <col min="10506" max="10506" width="6.28515625" style="59" customWidth="1"/>
    <col min="10507" max="10507" width="5.42578125" style="59" customWidth="1"/>
    <col min="10508" max="10508" width="8" style="59" customWidth="1"/>
    <col min="10509" max="10509" width="7.42578125" style="59" customWidth="1"/>
    <col min="10510" max="10510" width="9.28515625" style="59" customWidth="1"/>
    <col min="10511" max="10752" width="9.140625" style="59"/>
    <col min="10753" max="10753" width="37" style="59" customWidth="1"/>
    <col min="10754" max="10754" width="9.7109375" style="59" customWidth="1"/>
    <col min="10755" max="10755" width="6.5703125" style="59" customWidth="1"/>
    <col min="10756" max="10756" width="21" style="59" customWidth="1"/>
    <col min="10757" max="10757" width="23.5703125" style="59" customWidth="1"/>
    <col min="10758" max="10758" width="5.85546875" style="59" customWidth="1"/>
    <col min="10759" max="10759" width="6.7109375" style="59" customWidth="1"/>
    <col min="10760" max="10760" width="6.140625" style="59" customWidth="1"/>
    <col min="10761" max="10761" width="5.28515625" style="59" customWidth="1"/>
    <col min="10762" max="10762" width="6.28515625" style="59" customWidth="1"/>
    <col min="10763" max="10763" width="5.42578125" style="59" customWidth="1"/>
    <col min="10764" max="10764" width="8" style="59" customWidth="1"/>
    <col min="10765" max="10765" width="7.42578125" style="59" customWidth="1"/>
    <col min="10766" max="10766" width="9.28515625" style="59" customWidth="1"/>
    <col min="10767" max="11008" width="9.140625" style="59"/>
    <col min="11009" max="11009" width="37" style="59" customWidth="1"/>
    <col min="11010" max="11010" width="9.7109375" style="59" customWidth="1"/>
    <col min="11011" max="11011" width="6.5703125" style="59" customWidth="1"/>
    <col min="11012" max="11012" width="21" style="59" customWidth="1"/>
    <col min="11013" max="11013" width="23.5703125" style="59" customWidth="1"/>
    <col min="11014" max="11014" width="5.85546875" style="59" customWidth="1"/>
    <col min="11015" max="11015" width="6.7109375" style="59" customWidth="1"/>
    <col min="11016" max="11016" width="6.140625" style="59" customWidth="1"/>
    <col min="11017" max="11017" width="5.28515625" style="59" customWidth="1"/>
    <col min="11018" max="11018" width="6.28515625" style="59" customWidth="1"/>
    <col min="11019" max="11019" width="5.42578125" style="59" customWidth="1"/>
    <col min="11020" max="11020" width="8" style="59" customWidth="1"/>
    <col min="11021" max="11021" width="7.42578125" style="59" customWidth="1"/>
    <col min="11022" max="11022" width="9.28515625" style="59" customWidth="1"/>
    <col min="11023" max="11264" width="9.140625" style="59"/>
    <col min="11265" max="11265" width="37" style="59" customWidth="1"/>
    <col min="11266" max="11266" width="9.7109375" style="59" customWidth="1"/>
    <col min="11267" max="11267" width="6.5703125" style="59" customWidth="1"/>
    <col min="11268" max="11268" width="21" style="59" customWidth="1"/>
    <col min="11269" max="11269" width="23.5703125" style="59" customWidth="1"/>
    <col min="11270" max="11270" width="5.85546875" style="59" customWidth="1"/>
    <col min="11271" max="11271" width="6.7109375" style="59" customWidth="1"/>
    <col min="11272" max="11272" width="6.140625" style="59" customWidth="1"/>
    <col min="11273" max="11273" width="5.28515625" style="59" customWidth="1"/>
    <col min="11274" max="11274" width="6.28515625" style="59" customWidth="1"/>
    <col min="11275" max="11275" width="5.42578125" style="59" customWidth="1"/>
    <col min="11276" max="11276" width="8" style="59" customWidth="1"/>
    <col min="11277" max="11277" width="7.42578125" style="59" customWidth="1"/>
    <col min="11278" max="11278" width="9.28515625" style="59" customWidth="1"/>
    <col min="11279" max="11520" width="9.140625" style="59"/>
    <col min="11521" max="11521" width="37" style="59" customWidth="1"/>
    <col min="11522" max="11522" width="9.7109375" style="59" customWidth="1"/>
    <col min="11523" max="11523" width="6.5703125" style="59" customWidth="1"/>
    <col min="11524" max="11524" width="21" style="59" customWidth="1"/>
    <col min="11525" max="11525" width="23.5703125" style="59" customWidth="1"/>
    <col min="11526" max="11526" width="5.85546875" style="59" customWidth="1"/>
    <col min="11527" max="11527" width="6.7109375" style="59" customWidth="1"/>
    <col min="11528" max="11528" width="6.140625" style="59" customWidth="1"/>
    <col min="11529" max="11529" width="5.28515625" style="59" customWidth="1"/>
    <col min="11530" max="11530" width="6.28515625" style="59" customWidth="1"/>
    <col min="11531" max="11531" width="5.42578125" style="59" customWidth="1"/>
    <col min="11532" max="11532" width="8" style="59" customWidth="1"/>
    <col min="11533" max="11533" width="7.42578125" style="59" customWidth="1"/>
    <col min="11534" max="11534" width="9.28515625" style="59" customWidth="1"/>
    <col min="11535" max="11776" width="9.140625" style="59"/>
    <col min="11777" max="11777" width="37" style="59" customWidth="1"/>
    <col min="11778" max="11778" width="9.7109375" style="59" customWidth="1"/>
    <col min="11779" max="11779" width="6.5703125" style="59" customWidth="1"/>
    <col min="11780" max="11780" width="21" style="59" customWidth="1"/>
    <col min="11781" max="11781" width="23.5703125" style="59" customWidth="1"/>
    <col min="11782" max="11782" width="5.85546875" style="59" customWidth="1"/>
    <col min="11783" max="11783" width="6.7109375" style="59" customWidth="1"/>
    <col min="11784" max="11784" width="6.140625" style="59" customWidth="1"/>
    <col min="11785" max="11785" width="5.28515625" style="59" customWidth="1"/>
    <col min="11786" max="11786" width="6.28515625" style="59" customWidth="1"/>
    <col min="11787" max="11787" width="5.42578125" style="59" customWidth="1"/>
    <col min="11788" max="11788" width="8" style="59" customWidth="1"/>
    <col min="11789" max="11789" width="7.42578125" style="59" customWidth="1"/>
    <col min="11790" max="11790" width="9.28515625" style="59" customWidth="1"/>
    <col min="11791" max="12032" width="9.140625" style="59"/>
    <col min="12033" max="12033" width="37" style="59" customWidth="1"/>
    <col min="12034" max="12034" width="9.7109375" style="59" customWidth="1"/>
    <col min="12035" max="12035" width="6.5703125" style="59" customWidth="1"/>
    <col min="12036" max="12036" width="21" style="59" customWidth="1"/>
    <col min="12037" max="12037" width="23.5703125" style="59" customWidth="1"/>
    <col min="12038" max="12038" width="5.85546875" style="59" customWidth="1"/>
    <col min="12039" max="12039" width="6.7109375" style="59" customWidth="1"/>
    <col min="12040" max="12040" width="6.140625" style="59" customWidth="1"/>
    <col min="12041" max="12041" width="5.28515625" style="59" customWidth="1"/>
    <col min="12042" max="12042" width="6.28515625" style="59" customWidth="1"/>
    <col min="12043" max="12043" width="5.42578125" style="59" customWidth="1"/>
    <col min="12044" max="12044" width="8" style="59" customWidth="1"/>
    <col min="12045" max="12045" width="7.42578125" style="59" customWidth="1"/>
    <col min="12046" max="12046" width="9.28515625" style="59" customWidth="1"/>
    <col min="12047" max="12288" width="9.140625" style="59"/>
    <col min="12289" max="12289" width="37" style="59" customWidth="1"/>
    <col min="12290" max="12290" width="9.7109375" style="59" customWidth="1"/>
    <col min="12291" max="12291" width="6.5703125" style="59" customWidth="1"/>
    <col min="12292" max="12292" width="21" style="59" customWidth="1"/>
    <col min="12293" max="12293" width="23.5703125" style="59" customWidth="1"/>
    <col min="12294" max="12294" width="5.85546875" style="59" customWidth="1"/>
    <col min="12295" max="12295" width="6.7109375" style="59" customWidth="1"/>
    <col min="12296" max="12296" width="6.140625" style="59" customWidth="1"/>
    <col min="12297" max="12297" width="5.28515625" style="59" customWidth="1"/>
    <col min="12298" max="12298" width="6.28515625" style="59" customWidth="1"/>
    <col min="12299" max="12299" width="5.42578125" style="59" customWidth="1"/>
    <col min="12300" max="12300" width="8" style="59" customWidth="1"/>
    <col min="12301" max="12301" width="7.42578125" style="59" customWidth="1"/>
    <col min="12302" max="12302" width="9.28515625" style="59" customWidth="1"/>
    <col min="12303" max="12544" width="9.140625" style="59"/>
    <col min="12545" max="12545" width="37" style="59" customWidth="1"/>
    <col min="12546" max="12546" width="9.7109375" style="59" customWidth="1"/>
    <col min="12547" max="12547" width="6.5703125" style="59" customWidth="1"/>
    <col min="12548" max="12548" width="21" style="59" customWidth="1"/>
    <col min="12549" max="12549" width="23.5703125" style="59" customWidth="1"/>
    <col min="12550" max="12550" width="5.85546875" style="59" customWidth="1"/>
    <col min="12551" max="12551" width="6.7109375" style="59" customWidth="1"/>
    <col min="12552" max="12552" width="6.140625" style="59" customWidth="1"/>
    <col min="12553" max="12553" width="5.28515625" style="59" customWidth="1"/>
    <col min="12554" max="12554" width="6.28515625" style="59" customWidth="1"/>
    <col min="12555" max="12555" width="5.42578125" style="59" customWidth="1"/>
    <col min="12556" max="12556" width="8" style="59" customWidth="1"/>
    <col min="12557" max="12557" width="7.42578125" style="59" customWidth="1"/>
    <col min="12558" max="12558" width="9.28515625" style="59" customWidth="1"/>
    <col min="12559" max="12800" width="9.140625" style="59"/>
    <col min="12801" max="12801" width="37" style="59" customWidth="1"/>
    <col min="12802" max="12802" width="9.7109375" style="59" customWidth="1"/>
    <col min="12803" max="12803" width="6.5703125" style="59" customWidth="1"/>
    <col min="12804" max="12804" width="21" style="59" customWidth="1"/>
    <col min="12805" max="12805" width="23.5703125" style="59" customWidth="1"/>
    <col min="12806" max="12806" width="5.85546875" style="59" customWidth="1"/>
    <col min="12807" max="12807" width="6.7109375" style="59" customWidth="1"/>
    <col min="12808" max="12808" width="6.140625" style="59" customWidth="1"/>
    <col min="12809" max="12809" width="5.28515625" style="59" customWidth="1"/>
    <col min="12810" max="12810" width="6.28515625" style="59" customWidth="1"/>
    <col min="12811" max="12811" width="5.42578125" style="59" customWidth="1"/>
    <col min="12812" max="12812" width="8" style="59" customWidth="1"/>
    <col min="12813" max="12813" width="7.42578125" style="59" customWidth="1"/>
    <col min="12814" max="12814" width="9.28515625" style="59" customWidth="1"/>
    <col min="12815" max="13056" width="9.140625" style="59"/>
    <col min="13057" max="13057" width="37" style="59" customWidth="1"/>
    <col min="13058" max="13058" width="9.7109375" style="59" customWidth="1"/>
    <col min="13059" max="13059" width="6.5703125" style="59" customWidth="1"/>
    <col min="13060" max="13060" width="21" style="59" customWidth="1"/>
    <col min="13061" max="13061" width="23.5703125" style="59" customWidth="1"/>
    <col min="13062" max="13062" width="5.85546875" style="59" customWidth="1"/>
    <col min="13063" max="13063" width="6.7109375" style="59" customWidth="1"/>
    <col min="13064" max="13064" width="6.140625" style="59" customWidth="1"/>
    <col min="13065" max="13065" width="5.28515625" style="59" customWidth="1"/>
    <col min="13066" max="13066" width="6.28515625" style="59" customWidth="1"/>
    <col min="13067" max="13067" width="5.42578125" style="59" customWidth="1"/>
    <col min="13068" max="13068" width="8" style="59" customWidth="1"/>
    <col min="13069" max="13069" width="7.42578125" style="59" customWidth="1"/>
    <col min="13070" max="13070" width="9.28515625" style="59" customWidth="1"/>
    <col min="13071" max="13312" width="9.140625" style="59"/>
    <col min="13313" max="13313" width="37" style="59" customWidth="1"/>
    <col min="13314" max="13314" width="9.7109375" style="59" customWidth="1"/>
    <col min="13315" max="13315" width="6.5703125" style="59" customWidth="1"/>
    <col min="13316" max="13316" width="21" style="59" customWidth="1"/>
    <col min="13317" max="13317" width="23.5703125" style="59" customWidth="1"/>
    <col min="13318" max="13318" width="5.85546875" style="59" customWidth="1"/>
    <col min="13319" max="13319" width="6.7109375" style="59" customWidth="1"/>
    <col min="13320" max="13320" width="6.140625" style="59" customWidth="1"/>
    <col min="13321" max="13321" width="5.28515625" style="59" customWidth="1"/>
    <col min="13322" max="13322" width="6.28515625" style="59" customWidth="1"/>
    <col min="13323" max="13323" width="5.42578125" style="59" customWidth="1"/>
    <col min="13324" max="13324" width="8" style="59" customWidth="1"/>
    <col min="13325" max="13325" width="7.42578125" style="59" customWidth="1"/>
    <col min="13326" max="13326" width="9.28515625" style="59" customWidth="1"/>
    <col min="13327" max="13568" width="9.140625" style="59"/>
    <col min="13569" max="13569" width="37" style="59" customWidth="1"/>
    <col min="13570" max="13570" width="9.7109375" style="59" customWidth="1"/>
    <col min="13571" max="13571" width="6.5703125" style="59" customWidth="1"/>
    <col min="13572" max="13572" width="21" style="59" customWidth="1"/>
    <col min="13573" max="13573" width="23.5703125" style="59" customWidth="1"/>
    <col min="13574" max="13574" width="5.85546875" style="59" customWidth="1"/>
    <col min="13575" max="13575" width="6.7109375" style="59" customWidth="1"/>
    <col min="13576" max="13576" width="6.140625" style="59" customWidth="1"/>
    <col min="13577" max="13577" width="5.28515625" style="59" customWidth="1"/>
    <col min="13578" max="13578" width="6.28515625" style="59" customWidth="1"/>
    <col min="13579" max="13579" width="5.42578125" style="59" customWidth="1"/>
    <col min="13580" max="13580" width="8" style="59" customWidth="1"/>
    <col min="13581" max="13581" width="7.42578125" style="59" customWidth="1"/>
    <col min="13582" max="13582" width="9.28515625" style="59" customWidth="1"/>
    <col min="13583" max="13824" width="9.140625" style="59"/>
    <col min="13825" max="13825" width="37" style="59" customWidth="1"/>
    <col min="13826" max="13826" width="9.7109375" style="59" customWidth="1"/>
    <col min="13827" max="13827" width="6.5703125" style="59" customWidth="1"/>
    <col min="13828" max="13828" width="21" style="59" customWidth="1"/>
    <col min="13829" max="13829" width="23.5703125" style="59" customWidth="1"/>
    <col min="13830" max="13830" width="5.85546875" style="59" customWidth="1"/>
    <col min="13831" max="13831" width="6.7109375" style="59" customWidth="1"/>
    <col min="13832" max="13832" width="6.140625" style="59" customWidth="1"/>
    <col min="13833" max="13833" width="5.28515625" style="59" customWidth="1"/>
    <col min="13834" max="13834" width="6.28515625" style="59" customWidth="1"/>
    <col min="13835" max="13835" width="5.42578125" style="59" customWidth="1"/>
    <col min="13836" max="13836" width="8" style="59" customWidth="1"/>
    <col min="13837" max="13837" width="7.42578125" style="59" customWidth="1"/>
    <col min="13838" max="13838" width="9.28515625" style="59" customWidth="1"/>
    <col min="13839" max="14080" width="9.140625" style="59"/>
    <col min="14081" max="14081" width="37" style="59" customWidth="1"/>
    <col min="14082" max="14082" width="9.7109375" style="59" customWidth="1"/>
    <col min="14083" max="14083" width="6.5703125" style="59" customWidth="1"/>
    <col min="14084" max="14084" width="21" style="59" customWidth="1"/>
    <col min="14085" max="14085" width="23.5703125" style="59" customWidth="1"/>
    <col min="14086" max="14086" width="5.85546875" style="59" customWidth="1"/>
    <col min="14087" max="14087" width="6.7109375" style="59" customWidth="1"/>
    <col min="14088" max="14088" width="6.140625" style="59" customWidth="1"/>
    <col min="14089" max="14089" width="5.28515625" style="59" customWidth="1"/>
    <col min="14090" max="14090" width="6.28515625" style="59" customWidth="1"/>
    <col min="14091" max="14091" width="5.42578125" style="59" customWidth="1"/>
    <col min="14092" max="14092" width="8" style="59" customWidth="1"/>
    <col min="14093" max="14093" width="7.42578125" style="59" customWidth="1"/>
    <col min="14094" max="14094" width="9.28515625" style="59" customWidth="1"/>
    <col min="14095" max="14336" width="9.140625" style="59"/>
    <col min="14337" max="14337" width="37" style="59" customWidth="1"/>
    <col min="14338" max="14338" width="9.7109375" style="59" customWidth="1"/>
    <col min="14339" max="14339" width="6.5703125" style="59" customWidth="1"/>
    <col min="14340" max="14340" width="21" style="59" customWidth="1"/>
    <col min="14341" max="14341" width="23.5703125" style="59" customWidth="1"/>
    <col min="14342" max="14342" width="5.85546875" style="59" customWidth="1"/>
    <col min="14343" max="14343" width="6.7109375" style="59" customWidth="1"/>
    <col min="14344" max="14344" width="6.140625" style="59" customWidth="1"/>
    <col min="14345" max="14345" width="5.28515625" style="59" customWidth="1"/>
    <col min="14346" max="14346" width="6.28515625" style="59" customWidth="1"/>
    <col min="14347" max="14347" width="5.42578125" style="59" customWidth="1"/>
    <col min="14348" max="14348" width="8" style="59" customWidth="1"/>
    <col min="14349" max="14349" width="7.42578125" style="59" customWidth="1"/>
    <col min="14350" max="14350" width="9.28515625" style="59" customWidth="1"/>
    <col min="14351" max="14592" width="9.140625" style="59"/>
    <col min="14593" max="14593" width="37" style="59" customWidth="1"/>
    <col min="14594" max="14594" width="9.7109375" style="59" customWidth="1"/>
    <col min="14595" max="14595" width="6.5703125" style="59" customWidth="1"/>
    <col min="14596" max="14596" width="21" style="59" customWidth="1"/>
    <col min="14597" max="14597" width="23.5703125" style="59" customWidth="1"/>
    <col min="14598" max="14598" width="5.85546875" style="59" customWidth="1"/>
    <col min="14599" max="14599" width="6.7109375" style="59" customWidth="1"/>
    <col min="14600" max="14600" width="6.140625" style="59" customWidth="1"/>
    <col min="14601" max="14601" width="5.28515625" style="59" customWidth="1"/>
    <col min="14602" max="14602" width="6.28515625" style="59" customWidth="1"/>
    <col min="14603" max="14603" width="5.42578125" style="59" customWidth="1"/>
    <col min="14604" max="14604" width="8" style="59" customWidth="1"/>
    <col min="14605" max="14605" width="7.42578125" style="59" customWidth="1"/>
    <col min="14606" max="14606" width="9.28515625" style="59" customWidth="1"/>
    <col min="14607" max="14848" width="9.140625" style="59"/>
    <col min="14849" max="14849" width="37" style="59" customWidth="1"/>
    <col min="14850" max="14850" width="9.7109375" style="59" customWidth="1"/>
    <col min="14851" max="14851" width="6.5703125" style="59" customWidth="1"/>
    <col min="14852" max="14852" width="21" style="59" customWidth="1"/>
    <col min="14853" max="14853" width="23.5703125" style="59" customWidth="1"/>
    <col min="14854" max="14854" width="5.85546875" style="59" customWidth="1"/>
    <col min="14855" max="14855" width="6.7109375" style="59" customWidth="1"/>
    <col min="14856" max="14856" width="6.140625" style="59" customWidth="1"/>
    <col min="14857" max="14857" width="5.28515625" style="59" customWidth="1"/>
    <col min="14858" max="14858" width="6.28515625" style="59" customWidth="1"/>
    <col min="14859" max="14859" width="5.42578125" style="59" customWidth="1"/>
    <col min="14860" max="14860" width="8" style="59" customWidth="1"/>
    <col min="14861" max="14861" width="7.42578125" style="59" customWidth="1"/>
    <col min="14862" max="14862" width="9.28515625" style="59" customWidth="1"/>
    <col min="14863" max="15104" width="9.140625" style="59"/>
    <col min="15105" max="15105" width="37" style="59" customWidth="1"/>
    <col min="15106" max="15106" width="9.7109375" style="59" customWidth="1"/>
    <col min="15107" max="15107" width="6.5703125" style="59" customWidth="1"/>
    <col min="15108" max="15108" width="21" style="59" customWidth="1"/>
    <col min="15109" max="15109" width="23.5703125" style="59" customWidth="1"/>
    <col min="15110" max="15110" width="5.85546875" style="59" customWidth="1"/>
    <col min="15111" max="15111" width="6.7109375" style="59" customWidth="1"/>
    <col min="15112" max="15112" width="6.140625" style="59" customWidth="1"/>
    <col min="15113" max="15113" width="5.28515625" style="59" customWidth="1"/>
    <col min="15114" max="15114" width="6.28515625" style="59" customWidth="1"/>
    <col min="15115" max="15115" width="5.42578125" style="59" customWidth="1"/>
    <col min="15116" max="15116" width="8" style="59" customWidth="1"/>
    <col min="15117" max="15117" width="7.42578125" style="59" customWidth="1"/>
    <col min="15118" max="15118" width="9.28515625" style="59" customWidth="1"/>
    <col min="15119" max="15360" width="9.140625" style="59"/>
    <col min="15361" max="15361" width="37" style="59" customWidth="1"/>
    <col min="15362" max="15362" width="9.7109375" style="59" customWidth="1"/>
    <col min="15363" max="15363" width="6.5703125" style="59" customWidth="1"/>
    <col min="15364" max="15364" width="21" style="59" customWidth="1"/>
    <col min="15365" max="15365" width="23.5703125" style="59" customWidth="1"/>
    <col min="15366" max="15366" width="5.85546875" style="59" customWidth="1"/>
    <col min="15367" max="15367" width="6.7109375" style="59" customWidth="1"/>
    <col min="15368" max="15368" width="6.140625" style="59" customWidth="1"/>
    <col min="15369" max="15369" width="5.28515625" style="59" customWidth="1"/>
    <col min="15370" max="15370" width="6.28515625" style="59" customWidth="1"/>
    <col min="15371" max="15371" width="5.42578125" style="59" customWidth="1"/>
    <col min="15372" max="15372" width="8" style="59" customWidth="1"/>
    <col min="15373" max="15373" width="7.42578125" style="59" customWidth="1"/>
    <col min="15374" max="15374" width="9.28515625" style="59" customWidth="1"/>
    <col min="15375" max="15616" width="9.140625" style="59"/>
    <col min="15617" max="15617" width="37" style="59" customWidth="1"/>
    <col min="15618" max="15618" width="9.7109375" style="59" customWidth="1"/>
    <col min="15619" max="15619" width="6.5703125" style="59" customWidth="1"/>
    <col min="15620" max="15620" width="21" style="59" customWidth="1"/>
    <col min="15621" max="15621" width="23.5703125" style="59" customWidth="1"/>
    <col min="15622" max="15622" width="5.85546875" style="59" customWidth="1"/>
    <col min="15623" max="15623" width="6.7109375" style="59" customWidth="1"/>
    <col min="15624" max="15624" width="6.140625" style="59" customWidth="1"/>
    <col min="15625" max="15625" width="5.28515625" style="59" customWidth="1"/>
    <col min="15626" max="15626" width="6.28515625" style="59" customWidth="1"/>
    <col min="15627" max="15627" width="5.42578125" style="59" customWidth="1"/>
    <col min="15628" max="15628" width="8" style="59" customWidth="1"/>
    <col min="15629" max="15629" width="7.42578125" style="59" customWidth="1"/>
    <col min="15630" max="15630" width="9.28515625" style="59" customWidth="1"/>
    <col min="15631" max="15872" width="9.140625" style="59"/>
    <col min="15873" max="15873" width="37" style="59" customWidth="1"/>
    <col min="15874" max="15874" width="9.7109375" style="59" customWidth="1"/>
    <col min="15875" max="15875" width="6.5703125" style="59" customWidth="1"/>
    <col min="15876" max="15876" width="21" style="59" customWidth="1"/>
    <col min="15877" max="15877" width="23.5703125" style="59" customWidth="1"/>
    <col min="15878" max="15878" width="5.85546875" style="59" customWidth="1"/>
    <col min="15879" max="15879" width="6.7109375" style="59" customWidth="1"/>
    <col min="15880" max="15880" width="6.140625" style="59" customWidth="1"/>
    <col min="15881" max="15881" width="5.28515625" style="59" customWidth="1"/>
    <col min="15882" max="15882" width="6.28515625" style="59" customWidth="1"/>
    <col min="15883" max="15883" width="5.42578125" style="59" customWidth="1"/>
    <col min="15884" max="15884" width="8" style="59" customWidth="1"/>
    <col min="15885" max="15885" width="7.42578125" style="59" customWidth="1"/>
    <col min="15886" max="15886" width="9.28515625" style="59" customWidth="1"/>
    <col min="15887" max="16128" width="9.140625" style="59"/>
    <col min="16129" max="16129" width="37" style="59" customWidth="1"/>
    <col min="16130" max="16130" width="9.7109375" style="59" customWidth="1"/>
    <col min="16131" max="16131" width="6.5703125" style="59" customWidth="1"/>
    <col min="16132" max="16132" width="21" style="59" customWidth="1"/>
    <col min="16133" max="16133" width="23.5703125" style="59" customWidth="1"/>
    <col min="16134" max="16134" width="5.85546875" style="59" customWidth="1"/>
    <col min="16135" max="16135" width="6.7109375" style="59" customWidth="1"/>
    <col min="16136" max="16136" width="6.140625" style="59" customWidth="1"/>
    <col min="16137" max="16137" width="5.28515625" style="59" customWidth="1"/>
    <col min="16138" max="16138" width="6.28515625" style="59" customWidth="1"/>
    <col min="16139" max="16139" width="5.42578125" style="59" customWidth="1"/>
    <col min="16140" max="16140" width="8" style="59" customWidth="1"/>
    <col min="16141" max="16141" width="7.42578125" style="59" customWidth="1"/>
    <col min="16142" max="16142" width="9.28515625" style="59" customWidth="1"/>
    <col min="16143" max="16384" width="9.140625" style="59"/>
  </cols>
  <sheetData>
    <row r="1" spans="1:17" ht="13.5" hidden="1" customHeight="1">
      <c r="L1" s="687"/>
      <c r="M1" s="687"/>
      <c r="N1" s="104"/>
    </row>
    <row r="2" spans="1:17" s="168" customFormat="1" ht="18" customHeight="1">
      <c r="K2" s="150" t="s">
        <v>63</v>
      </c>
      <c r="M2" s="150"/>
      <c r="N2" s="150"/>
    </row>
    <row r="3" spans="1:17" s="168" customFormat="1" ht="51.75" customHeight="1">
      <c r="B3" s="56"/>
      <c r="C3" s="56"/>
      <c r="E3" s="170"/>
      <c r="F3" s="56"/>
      <c r="G3" s="56"/>
      <c r="H3" s="56"/>
      <c r="I3" s="56"/>
      <c r="J3" s="56"/>
      <c r="K3" s="568" t="s">
        <v>419</v>
      </c>
      <c r="L3" s="568"/>
      <c r="M3" s="568"/>
      <c r="N3" s="568"/>
      <c r="O3" s="172"/>
      <c r="Q3" s="151"/>
    </row>
    <row r="4" spans="1:17" s="168" customFormat="1" ht="15.75" customHeight="1">
      <c r="B4" s="56"/>
      <c r="C4" s="56"/>
      <c r="E4" s="170"/>
      <c r="F4" s="56"/>
      <c r="G4" s="56"/>
      <c r="H4" s="56"/>
      <c r="I4" s="56"/>
      <c r="J4" s="56"/>
      <c r="K4" s="56"/>
      <c r="L4" s="169"/>
      <c r="M4" s="173"/>
      <c r="N4" s="169"/>
    </row>
    <row r="5" spans="1:17" s="174" customFormat="1" ht="29.25" customHeight="1" thickBot="1">
      <c r="A5" s="587" t="s">
        <v>353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</row>
    <row r="6" spans="1:17" s="57" customFormat="1" ht="24" customHeight="1" thickBot="1">
      <c r="A6" s="616" t="s">
        <v>0</v>
      </c>
      <c r="B6" s="618" t="s">
        <v>64</v>
      </c>
      <c r="C6" s="616" t="s">
        <v>65</v>
      </c>
      <c r="D6" s="98" t="s">
        <v>227</v>
      </c>
      <c r="E6" s="99" t="s">
        <v>3</v>
      </c>
      <c r="F6" s="573" t="s">
        <v>67</v>
      </c>
      <c r="G6" s="574"/>
      <c r="H6" s="574"/>
      <c r="I6" s="574"/>
      <c r="J6" s="575"/>
      <c r="K6" s="620" t="s">
        <v>4</v>
      </c>
      <c r="L6" s="618" t="s">
        <v>5</v>
      </c>
      <c r="M6" s="618" t="s">
        <v>6</v>
      </c>
      <c r="N6" s="618" t="s">
        <v>8</v>
      </c>
    </row>
    <row r="7" spans="1:17" ht="26.25" customHeight="1" thickBot="1">
      <c r="A7" s="617"/>
      <c r="B7" s="619"/>
      <c r="C7" s="617"/>
      <c r="D7" s="573" t="s">
        <v>68</v>
      </c>
      <c r="E7" s="575"/>
      <c r="F7" s="58" t="s">
        <v>10</v>
      </c>
      <c r="G7" s="58" t="s">
        <v>126</v>
      </c>
      <c r="H7" s="100" t="s">
        <v>69</v>
      </c>
      <c r="I7" s="58" t="s">
        <v>12</v>
      </c>
      <c r="J7" s="58" t="s">
        <v>13</v>
      </c>
      <c r="K7" s="621"/>
      <c r="L7" s="619"/>
      <c r="M7" s="619"/>
      <c r="N7" s="619"/>
    </row>
    <row r="8" spans="1:17" s="101" customFormat="1" ht="6.6" customHeight="1">
      <c r="A8" s="688"/>
      <c r="B8" s="688"/>
      <c r="C8" s="688"/>
      <c r="D8" s="688"/>
      <c r="E8" s="688"/>
      <c r="F8" s="688"/>
      <c r="G8" s="688"/>
      <c r="H8" s="688"/>
      <c r="I8" s="688"/>
      <c r="J8" s="688"/>
      <c r="K8" s="688"/>
      <c r="L8" s="688"/>
      <c r="M8" s="688"/>
      <c r="N8" s="102"/>
    </row>
    <row r="9" spans="1:17" ht="18" customHeight="1">
      <c r="A9" s="677" t="s">
        <v>418</v>
      </c>
      <c r="B9" s="677"/>
      <c r="C9" s="677"/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7"/>
    </row>
    <row r="10" spans="1:17" s="97" customFormat="1" ht="21" customHeight="1">
      <c r="A10" s="684" t="s">
        <v>348</v>
      </c>
      <c r="B10" s="684"/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</row>
    <row r="11" spans="1:17" s="555" customFormat="1" ht="31.15" customHeight="1">
      <c r="A11" s="686" t="s">
        <v>127</v>
      </c>
      <c r="B11" s="686"/>
      <c r="C11" s="686"/>
      <c r="D11" s="686"/>
      <c r="E11" s="686"/>
      <c r="F11" s="686"/>
      <c r="G11" s="686"/>
      <c r="H11" s="686"/>
      <c r="I11" s="686"/>
      <c r="J11" s="686"/>
      <c r="K11" s="686"/>
      <c r="L11" s="686"/>
      <c r="M11" s="686"/>
      <c r="N11" s="189"/>
    </row>
    <row r="12" spans="1:17" s="214" customFormat="1" ht="15.75">
      <c r="A12" s="691" t="s">
        <v>123</v>
      </c>
      <c r="B12" s="692"/>
      <c r="C12" s="692"/>
      <c r="D12" s="692"/>
      <c r="E12" s="692"/>
      <c r="F12" s="692"/>
      <c r="G12" s="692"/>
      <c r="H12" s="692"/>
      <c r="I12" s="692"/>
      <c r="J12" s="692"/>
      <c r="K12" s="692"/>
      <c r="L12" s="692"/>
      <c r="M12" s="692"/>
      <c r="N12" s="692"/>
      <c r="P12" s="215"/>
    </row>
    <row r="13" spans="1:17" s="423" customFormat="1" ht="54" customHeight="1">
      <c r="A13" s="416" t="s">
        <v>400</v>
      </c>
      <c r="B13" s="417" t="s">
        <v>49</v>
      </c>
      <c r="C13" s="418">
        <v>3</v>
      </c>
      <c r="D13" s="419" t="s">
        <v>46</v>
      </c>
      <c r="E13" s="417" t="s">
        <v>338</v>
      </c>
      <c r="F13" s="418">
        <v>70</v>
      </c>
      <c r="G13" s="418">
        <v>7</v>
      </c>
      <c r="H13" s="418">
        <v>16</v>
      </c>
      <c r="I13" s="418"/>
      <c r="J13" s="418">
        <v>93</v>
      </c>
      <c r="K13" s="418" t="s">
        <v>15</v>
      </c>
      <c r="L13" s="418">
        <v>3401280</v>
      </c>
      <c r="M13" s="418">
        <v>279</v>
      </c>
      <c r="N13" s="420"/>
      <c r="O13" s="421"/>
      <c r="P13" s="422"/>
    </row>
    <row r="14" spans="1:17" s="426" customFormat="1" ht="16.149999999999999" customHeight="1">
      <c r="A14" s="689" t="s">
        <v>339</v>
      </c>
      <c r="B14" s="689"/>
      <c r="C14" s="689"/>
      <c r="D14" s="689"/>
      <c r="E14" s="689"/>
      <c r="F14" s="689"/>
      <c r="G14" s="689"/>
      <c r="H14" s="689"/>
      <c r="I14" s="689"/>
      <c r="J14" s="689"/>
      <c r="K14" s="689"/>
      <c r="L14" s="689"/>
      <c r="M14" s="689"/>
      <c r="N14" s="689"/>
      <c r="O14" s="424"/>
      <c r="P14" s="425"/>
    </row>
    <row r="15" spans="1:17" s="423" customFormat="1" ht="53.45" customHeight="1">
      <c r="A15" s="416" t="s">
        <v>403</v>
      </c>
      <c r="B15" s="417" t="s">
        <v>76</v>
      </c>
      <c r="C15" s="418">
        <v>3</v>
      </c>
      <c r="D15" s="419" t="s">
        <v>46</v>
      </c>
      <c r="E15" s="417" t="s">
        <v>404</v>
      </c>
      <c r="F15" s="418">
        <v>64</v>
      </c>
      <c r="G15" s="418">
        <v>8</v>
      </c>
      <c r="H15" s="418">
        <v>20</v>
      </c>
      <c r="I15" s="418"/>
      <c r="J15" s="418">
        <v>92</v>
      </c>
      <c r="K15" s="418" t="s">
        <v>15</v>
      </c>
      <c r="L15" s="418">
        <v>3401280</v>
      </c>
      <c r="M15" s="418">
        <v>276</v>
      </c>
      <c r="N15" s="420"/>
      <c r="O15" s="421"/>
      <c r="P15" s="422"/>
    </row>
    <row r="16" spans="1:17" s="426" customFormat="1" ht="16.149999999999999" customHeight="1">
      <c r="A16" s="689" t="s">
        <v>33</v>
      </c>
      <c r="B16" s="689"/>
      <c r="C16" s="689"/>
      <c r="D16" s="689"/>
      <c r="E16" s="689"/>
      <c r="F16" s="689"/>
      <c r="G16" s="689"/>
      <c r="H16" s="689"/>
      <c r="I16" s="689"/>
      <c r="J16" s="689"/>
      <c r="K16" s="689"/>
      <c r="L16" s="689"/>
      <c r="M16" s="689"/>
      <c r="N16" s="689"/>
      <c r="O16" s="424"/>
      <c r="P16" s="425"/>
    </row>
    <row r="17" spans="1:16" s="423" customFormat="1" ht="52.15" customHeight="1">
      <c r="A17" s="416" t="s">
        <v>399</v>
      </c>
      <c r="B17" s="417" t="s">
        <v>60</v>
      </c>
      <c r="C17" s="418">
        <v>3</v>
      </c>
      <c r="D17" s="427" t="s">
        <v>337</v>
      </c>
      <c r="E17" s="417" t="s">
        <v>338</v>
      </c>
      <c r="F17" s="418">
        <v>140</v>
      </c>
      <c r="G17" s="418">
        <v>14</v>
      </c>
      <c r="H17" s="418">
        <v>24</v>
      </c>
      <c r="I17" s="418"/>
      <c r="J17" s="418">
        <v>178</v>
      </c>
      <c r="K17" s="418" t="s">
        <v>15</v>
      </c>
      <c r="L17" s="418">
        <v>3401280</v>
      </c>
      <c r="M17" s="418">
        <v>534</v>
      </c>
      <c r="N17" s="420"/>
      <c r="O17" s="421"/>
      <c r="P17" s="422"/>
    </row>
    <row r="18" spans="1:16" s="426" customFormat="1" ht="16.149999999999999" customHeight="1">
      <c r="A18" s="689" t="s">
        <v>124</v>
      </c>
      <c r="B18" s="689"/>
      <c r="C18" s="689"/>
      <c r="D18" s="689"/>
      <c r="E18" s="689"/>
      <c r="F18" s="689"/>
      <c r="G18" s="689"/>
      <c r="H18" s="689"/>
      <c r="I18" s="689"/>
      <c r="J18" s="689"/>
      <c r="K18" s="689"/>
      <c r="L18" s="689"/>
      <c r="M18" s="689"/>
      <c r="N18" s="689"/>
      <c r="O18" s="424"/>
      <c r="P18" s="425"/>
    </row>
    <row r="19" spans="1:16" s="423" customFormat="1" ht="88.9" customHeight="1">
      <c r="A19" s="416" t="s">
        <v>398</v>
      </c>
      <c r="B19" s="417" t="s">
        <v>60</v>
      </c>
      <c r="C19" s="418">
        <v>3</v>
      </c>
      <c r="D19" s="419" t="s">
        <v>340</v>
      </c>
      <c r="E19" s="417" t="s">
        <v>338</v>
      </c>
      <c r="F19" s="418">
        <v>120</v>
      </c>
      <c r="G19" s="418">
        <v>40</v>
      </c>
      <c r="H19" s="418">
        <v>23</v>
      </c>
      <c r="I19" s="418"/>
      <c r="J19" s="418">
        <f>SUM(F19:I19)</f>
        <v>183</v>
      </c>
      <c r="K19" s="418" t="s">
        <v>15</v>
      </c>
      <c r="L19" s="418">
        <v>3401280</v>
      </c>
      <c r="M19" s="418">
        <f>SUM(C19*J19)</f>
        <v>549</v>
      </c>
      <c r="N19" s="420"/>
      <c r="O19" s="421"/>
      <c r="P19" s="422"/>
    </row>
    <row r="20" spans="1:16" s="423" customFormat="1" ht="52.15" customHeight="1">
      <c r="A20" s="416" t="s">
        <v>402</v>
      </c>
      <c r="B20" s="417" t="s">
        <v>52</v>
      </c>
      <c r="C20" s="418">
        <v>3</v>
      </c>
      <c r="D20" s="419" t="s">
        <v>46</v>
      </c>
      <c r="E20" s="417" t="s">
        <v>338</v>
      </c>
      <c r="F20" s="418">
        <v>140</v>
      </c>
      <c r="G20" s="418">
        <v>14</v>
      </c>
      <c r="H20" s="418">
        <v>26</v>
      </c>
      <c r="I20" s="418"/>
      <c r="J20" s="418">
        <v>180</v>
      </c>
      <c r="K20" s="418" t="s">
        <v>15</v>
      </c>
      <c r="L20" s="418">
        <v>3401280</v>
      </c>
      <c r="M20" s="418">
        <v>540</v>
      </c>
      <c r="N20" s="420"/>
      <c r="O20" s="421"/>
      <c r="P20" s="422"/>
    </row>
    <row r="21" spans="1:16" s="426" customFormat="1" ht="16.149999999999999" customHeight="1">
      <c r="A21" s="689" t="s">
        <v>119</v>
      </c>
      <c r="B21" s="689"/>
      <c r="C21" s="689"/>
      <c r="D21" s="689"/>
      <c r="E21" s="689"/>
      <c r="F21" s="689"/>
      <c r="G21" s="689"/>
      <c r="H21" s="689"/>
      <c r="I21" s="689"/>
      <c r="J21" s="689"/>
      <c r="K21" s="689"/>
      <c r="L21" s="689"/>
      <c r="M21" s="689"/>
      <c r="N21" s="689"/>
      <c r="O21" s="424"/>
      <c r="P21" s="425"/>
    </row>
    <row r="22" spans="1:16" s="423" customFormat="1" ht="59.45" customHeight="1">
      <c r="A22" s="416" t="s">
        <v>397</v>
      </c>
      <c r="B22" s="417" t="s">
        <v>93</v>
      </c>
      <c r="C22" s="418">
        <v>4</v>
      </c>
      <c r="D22" s="419" t="s">
        <v>341</v>
      </c>
      <c r="E22" s="417" t="s">
        <v>338</v>
      </c>
      <c r="F22" s="418">
        <v>90</v>
      </c>
      <c r="G22" s="418">
        <v>18</v>
      </c>
      <c r="H22" s="418">
        <v>21</v>
      </c>
      <c r="I22" s="418"/>
      <c r="J22" s="418">
        <v>129</v>
      </c>
      <c r="K22" s="418" t="s">
        <v>15</v>
      </c>
      <c r="L22" s="418">
        <v>3401280</v>
      </c>
      <c r="M22" s="418">
        <v>516</v>
      </c>
      <c r="N22" s="558"/>
      <c r="O22" s="421"/>
      <c r="P22" s="422"/>
    </row>
    <row r="23" spans="1:16" s="423" customFormat="1" ht="59.45" customHeight="1">
      <c r="A23" s="416" t="s">
        <v>572</v>
      </c>
      <c r="B23" s="417" t="s">
        <v>46</v>
      </c>
      <c r="C23" s="418">
        <v>4</v>
      </c>
      <c r="D23" s="419" t="s">
        <v>46</v>
      </c>
      <c r="E23" s="417" t="s">
        <v>338</v>
      </c>
      <c r="F23" s="418">
        <v>96</v>
      </c>
      <c r="G23" s="418">
        <v>8</v>
      </c>
      <c r="H23" s="418">
        <v>20</v>
      </c>
      <c r="I23" s="418"/>
      <c r="J23" s="418">
        <v>124</v>
      </c>
      <c r="K23" s="418" t="s">
        <v>15</v>
      </c>
      <c r="L23" s="418">
        <v>3401280</v>
      </c>
      <c r="M23" s="418">
        <v>496</v>
      </c>
      <c r="N23" s="558"/>
      <c r="O23" s="421"/>
      <c r="P23" s="422"/>
    </row>
    <row r="24" spans="1:16" s="426" customFormat="1" ht="16.149999999999999" customHeight="1">
      <c r="A24" s="689" t="s">
        <v>34</v>
      </c>
      <c r="B24" s="689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424"/>
      <c r="P24" s="425"/>
    </row>
    <row r="25" spans="1:16" s="423" customFormat="1" ht="59.45" customHeight="1">
      <c r="A25" s="428" t="s">
        <v>401</v>
      </c>
      <c r="B25" s="429" t="s">
        <v>52</v>
      </c>
      <c r="C25" s="430">
        <v>3</v>
      </c>
      <c r="D25" s="431" t="s">
        <v>46</v>
      </c>
      <c r="E25" s="429" t="s">
        <v>338</v>
      </c>
      <c r="F25" s="430">
        <v>108</v>
      </c>
      <c r="G25" s="430">
        <v>9</v>
      </c>
      <c r="H25" s="430">
        <v>24</v>
      </c>
      <c r="I25" s="430"/>
      <c r="J25" s="430">
        <v>141</v>
      </c>
      <c r="K25" s="430" t="s">
        <v>15</v>
      </c>
      <c r="L25" s="430">
        <v>3401280</v>
      </c>
      <c r="M25" s="430">
        <v>423</v>
      </c>
      <c r="N25" s="432"/>
      <c r="O25" s="421"/>
      <c r="P25" s="422"/>
    </row>
    <row r="26" spans="1:16" s="107" customFormat="1" ht="14.25">
      <c r="A26" s="547" t="s">
        <v>573</v>
      </c>
      <c r="B26" s="549"/>
      <c r="C26" s="549">
        <f>SUM(C22,C20,C17,C15,C13,C19,C25,C23)</f>
        <v>26</v>
      </c>
      <c r="D26" s="549"/>
      <c r="E26" s="549"/>
      <c r="F26" s="549">
        <f t="shared" ref="F26:J26" si="0">SUM(F22,F20,F17,F15,F13,F19,F25,F23)</f>
        <v>828</v>
      </c>
      <c r="G26" s="549">
        <f t="shared" si="0"/>
        <v>118</v>
      </c>
      <c r="H26" s="549">
        <f t="shared" si="0"/>
        <v>174</v>
      </c>
      <c r="I26" s="549">
        <f t="shared" si="0"/>
        <v>0</v>
      </c>
      <c r="J26" s="549">
        <f t="shared" si="0"/>
        <v>1120</v>
      </c>
      <c r="K26" s="549"/>
      <c r="L26" s="549"/>
      <c r="M26" s="549">
        <f>SUM(M22,M20,M17,M15,M13,M19,M25,M23)</f>
        <v>3613</v>
      </c>
      <c r="N26" s="556"/>
      <c r="O26" s="106"/>
    </row>
    <row r="27" spans="1:16" s="107" customFormat="1" ht="47.45" customHeight="1">
      <c r="A27" s="690" t="s">
        <v>342</v>
      </c>
      <c r="B27" s="690"/>
      <c r="C27" s="690"/>
      <c r="D27" s="690"/>
      <c r="E27" s="690"/>
      <c r="F27" s="690"/>
      <c r="G27" s="690"/>
      <c r="H27" s="690"/>
      <c r="I27" s="690"/>
      <c r="J27" s="690"/>
      <c r="K27" s="690"/>
      <c r="L27" s="690"/>
      <c r="M27" s="690"/>
      <c r="N27" s="690"/>
      <c r="O27" s="106"/>
    </row>
    <row r="28" spans="1:16" s="338" customFormat="1" ht="68.45" customHeight="1">
      <c r="A28" s="339" t="s">
        <v>343</v>
      </c>
      <c r="B28" s="86"/>
      <c r="C28" s="548"/>
      <c r="D28" s="340"/>
      <c r="E28" s="86"/>
      <c r="F28" s="548"/>
      <c r="G28" s="548"/>
      <c r="H28" s="548"/>
      <c r="I28" s="548"/>
      <c r="J28" s="548"/>
      <c r="K28" s="548"/>
      <c r="L28" s="548"/>
      <c r="M28" s="548"/>
      <c r="N28" s="557"/>
      <c r="O28" s="336"/>
      <c r="P28" s="337"/>
    </row>
    <row r="29" spans="1:16" s="338" customFormat="1" ht="38.450000000000003" customHeight="1">
      <c r="A29" s="342" t="s">
        <v>344</v>
      </c>
      <c r="B29" s="343" t="s">
        <v>79</v>
      </c>
      <c r="C29" s="403">
        <v>3</v>
      </c>
      <c r="D29" s="343" t="s">
        <v>120</v>
      </c>
      <c r="E29" s="86" t="s">
        <v>405</v>
      </c>
      <c r="F29" s="219">
        <v>100</v>
      </c>
      <c r="G29" s="219">
        <v>20</v>
      </c>
      <c r="H29" s="219"/>
      <c r="I29" s="219"/>
      <c r="J29" s="219">
        <v>120</v>
      </c>
      <c r="K29" s="219" t="s">
        <v>15</v>
      </c>
      <c r="L29" s="219">
        <v>3401280</v>
      </c>
      <c r="M29" s="219">
        <f>SUM(C29*J29)</f>
        <v>360</v>
      </c>
      <c r="N29" s="341"/>
      <c r="O29" s="336"/>
      <c r="P29" s="337"/>
    </row>
    <row r="30" spans="1:16" s="338" customFormat="1" ht="38.450000000000003" customHeight="1">
      <c r="A30" s="342" t="s">
        <v>345</v>
      </c>
      <c r="B30" s="86" t="s">
        <v>44</v>
      </c>
      <c r="C30" s="219">
        <v>2</v>
      </c>
      <c r="D30" s="343" t="s">
        <v>120</v>
      </c>
      <c r="E30" s="86" t="s">
        <v>405</v>
      </c>
      <c r="F30" s="219">
        <v>80</v>
      </c>
      <c r="G30" s="219">
        <v>20</v>
      </c>
      <c r="H30" s="219">
        <v>13</v>
      </c>
      <c r="I30" s="219"/>
      <c r="J30" s="219">
        <v>113</v>
      </c>
      <c r="K30" s="219" t="s">
        <v>15</v>
      </c>
      <c r="L30" s="219">
        <v>3401280</v>
      </c>
      <c r="M30" s="219">
        <v>226</v>
      </c>
      <c r="N30" s="341"/>
      <c r="O30" s="336"/>
      <c r="P30" s="337"/>
    </row>
    <row r="31" spans="1:16" s="338" customFormat="1" ht="38.450000000000003" customHeight="1">
      <c r="A31" s="342" t="s">
        <v>346</v>
      </c>
      <c r="B31" s="86" t="s">
        <v>44</v>
      </c>
      <c r="C31" s="219">
        <v>3</v>
      </c>
      <c r="D31" s="343" t="s">
        <v>120</v>
      </c>
      <c r="E31" s="86" t="s">
        <v>405</v>
      </c>
      <c r="F31" s="219">
        <v>80</v>
      </c>
      <c r="G31" s="219">
        <v>20</v>
      </c>
      <c r="H31" s="219">
        <v>30</v>
      </c>
      <c r="I31" s="219"/>
      <c r="J31" s="219">
        <v>130</v>
      </c>
      <c r="K31" s="219" t="s">
        <v>15</v>
      </c>
      <c r="L31" s="219">
        <v>3401280</v>
      </c>
      <c r="M31" s="219">
        <v>390</v>
      </c>
      <c r="N31" s="341"/>
      <c r="O31" s="336"/>
      <c r="P31" s="337"/>
    </row>
    <row r="32" spans="1:16" s="338" customFormat="1" ht="38.450000000000003" customHeight="1">
      <c r="A32" s="342" t="s">
        <v>406</v>
      </c>
      <c r="B32" s="86" t="s">
        <v>75</v>
      </c>
      <c r="C32" s="219">
        <v>3</v>
      </c>
      <c r="D32" s="343" t="s">
        <v>120</v>
      </c>
      <c r="E32" s="86" t="s">
        <v>405</v>
      </c>
      <c r="F32" s="219">
        <v>220</v>
      </c>
      <c r="G32" s="219">
        <v>22</v>
      </c>
      <c r="H32" s="219">
        <v>20</v>
      </c>
      <c r="I32" s="219"/>
      <c r="J32" s="219">
        <v>262</v>
      </c>
      <c r="K32" s="219" t="s">
        <v>407</v>
      </c>
      <c r="L32" s="219">
        <v>3401280</v>
      </c>
      <c r="M32" s="219">
        <v>786</v>
      </c>
      <c r="N32" s="404"/>
      <c r="O32" s="336"/>
      <c r="P32" s="337"/>
    </row>
    <row r="33" spans="1:16" s="338" customFormat="1" ht="38.450000000000003" customHeight="1">
      <c r="A33" s="342" t="s">
        <v>347</v>
      </c>
      <c r="B33" s="86" t="s">
        <v>76</v>
      </c>
      <c r="C33" s="219">
        <v>3</v>
      </c>
      <c r="D33" s="343" t="s">
        <v>408</v>
      </c>
      <c r="E33" s="86" t="s">
        <v>405</v>
      </c>
      <c r="F33" s="219">
        <v>100</v>
      </c>
      <c r="G33" s="219">
        <v>20</v>
      </c>
      <c r="H33" s="219"/>
      <c r="I33" s="219"/>
      <c r="J33" s="219">
        <f>SUM(F33,G33,H33)</f>
        <v>120</v>
      </c>
      <c r="K33" s="219" t="s">
        <v>15</v>
      </c>
      <c r="L33" s="219">
        <v>3401280</v>
      </c>
      <c r="M33" s="219">
        <f>SUM(C33*J33)</f>
        <v>360</v>
      </c>
      <c r="N33" s="341"/>
      <c r="O33" s="336"/>
      <c r="P33" s="337"/>
    </row>
    <row r="34" spans="1:16" s="107" customFormat="1" ht="14.25">
      <c r="A34" s="313" t="s">
        <v>409</v>
      </c>
      <c r="B34" s="105"/>
      <c r="C34" s="105">
        <f>SUM(C29:C33)</f>
        <v>14</v>
      </c>
      <c r="D34" s="105"/>
      <c r="E34" s="105"/>
      <c r="F34" s="105">
        <f>SUM(F29:F33)</f>
        <v>580</v>
      </c>
      <c r="G34" s="105">
        <f t="shared" ref="G34:M34" si="1">SUM(G29:G33)</f>
        <v>102</v>
      </c>
      <c r="H34" s="105">
        <f t="shared" si="1"/>
        <v>63</v>
      </c>
      <c r="I34" s="105">
        <f t="shared" si="1"/>
        <v>0</v>
      </c>
      <c r="J34" s="105">
        <f t="shared" si="1"/>
        <v>745</v>
      </c>
      <c r="K34" s="105"/>
      <c r="L34" s="105"/>
      <c r="M34" s="105">
        <f t="shared" si="1"/>
        <v>2122</v>
      </c>
      <c r="N34" s="213"/>
      <c r="O34" s="106"/>
    </row>
    <row r="35" spans="1:16" s="338" customFormat="1" ht="82.15" customHeight="1">
      <c r="A35" s="433" t="s">
        <v>411</v>
      </c>
      <c r="B35" s="86"/>
      <c r="C35" s="219"/>
      <c r="D35" s="340"/>
      <c r="E35" s="86"/>
      <c r="F35" s="219"/>
      <c r="G35" s="219"/>
      <c r="H35" s="219"/>
      <c r="I35" s="219"/>
      <c r="J35" s="219"/>
      <c r="K35" s="219"/>
      <c r="L35" s="219"/>
      <c r="M35" s="219"/>
      <c r="N35" s="341"/>
      <c r="O35" s="336"/>
      <c r="P35" s="337"/>
    </row>
    <row r="36" spans="1:16" s="338" customFormat="1" ht="60" customHeight="1">
      <c r="A36" s="342" t="s">
        <v>412</v>
      </c>
      <c r="B36" s="221" t="s">
        <v>60</v>
      </c>
      <c r="C36" s="405">
        <v>3</v>
      </c>
      <c r="D36" s="221" t="s">
        <v>22</v>
      </c>
      <c r="E36" s="86" t="s">
        <v>413</v>
      </c>
      <c r="F36" s="219">
        <v>200</v>
      </c>
      <c r="G36" s="219">
        <v>40</v>
      </c>
      <c r="H36" s="219">
        <v>26</v>
      </c>
      <c r="I36" s="219"/>
      <c r="J36" s="219">
        <v>266</v>
      </c>
      <c r="K36" s="219" t="s">
        <v>15</v>
      </c>
      <c r="L36" s="219">
        <v>3401280</v>
      </c>
      <c r="M36" s="219">
        <v>798</v>
      </c>
      <c r="N36" s="341"/>
      <c r="O36" s="336"/>
      <c r="P36" s="337"/>
    </row>
    <row r="37" spans="1:16" s="338" customFormat="1" ht="60" customHeight="1">
      <c r="A37" s="342" t="s">
        <v>414</v>
      </c>
      <c r="B37" s="221" t="s">
        <v>74</v>
      </c>
      <c r="C37" s="405">
        <v>2</v>
      </c>
      <c r="D37" s="221" t="s">
        <v>22</v>
      </c>
      <c r="E37" s="86" t="s">
        <v>413</v>
      </c>
      <c r="F37" s="219">
        <v>75</v>
      </c>
      <c r="G37" s="219">
        <v>15</v>
      </c>
      <c r="H37" s="219">
        <v>20</v>
      </c>
      <c r="I37" s="219"/>
      <c r="J37" s="219">
        <v>110</v>
      </c>
      <c r="K37" s="219" t="s">
        <v>15</v>
      </c>
      <c r="L37" s="219">
        <v>3401280</v>
      </c>
      <c r="M37" s="219">
        <v>220</v>
      </c>
      <c r="N37" s="341"/>
      <c r="O37" s="336"/>
      <c r="P37" s="337"/>
    </row>
    <row r="38" spans="1:16" s="338" customFormat="1" ht="60" customHeight="1">
      <c r="A38" s="342" t="s">
        <v>415</v>
      </c>
      <c r="B38" s="221" t="s">
        <v>49</v>
      </c>
      <c r="C38" s="405">
        <v>2</v>
      </c>
      <c r="D38" s="221" t="s">
        <v>22</v>
      </c>
      <c r="E38" s="86" t="s">
        <v>413</v>
      </c>
      <c r="F38" s="219">
        <v>120</v>
      </c>
      <c r="G38" s="219">
        <v>15</v>
      </c>
      <c r="H38" s="219">
        <v>20</v>
      </c>
      <c r="I38" s="219"/>
      <c r="J38" s="219">
        <v>155</v>
      </c>
      <c r="K38" s="219" t="s">
        <v>15</v>
      </c>
      <c r="L38" s="219">
        <v>3401280</v>
      </c>
      <c r="M38" s="219">
        <v>310</v>
      </c>
      <c r="N38" s="341"/>
      <c r="O38" s="336"/>
      <c r="P38" s="337"/>
    </row>
    <row r="39" spans="1:16" s="338" customFormat="1" ht="74.45" customHeight="1">
      <c r="A39" s="411" t="s">
        <v>416</v>
      </c>
      <c r="B39" s="86" t="s">
        <v>46</v>
      </c>
      <c r="C39" s="409">
        <v>2</v>
      </c>
      <c r="D39" s="86" t="s">
        <v>46</v>
      </c>
      <c r="E39" s="86" t="s">
        <v>413</v>
      </c>
      <c r="F39" s="219">
        <v>75</v>
      </c>
      <c r="G39" s="219">
        <v>15</v>
      </c>
      <c r="H39" s="219">
        <v>20</v>
      </c>
      <c r="I39" s="219"/>
      <c r="J39" s="219">
        <v>110</v>
      </c>
      <c r="K39" s="219" t="s">
        <v>15</v>
      </c>
      <c r="L39" s="219">
        <v>3401280</v>
      </c>
      <c r="M39" s="219">
        <f>SUM(C39*J39)</f>
        <v>220</v>
      </c>
      <c r="N39" s="341"/>
      <c r="O39" s="336"/>
      <c r="P39" s="337"/>
    </row>
    <row r="40" spans="1:16" s="338" customFormat="1" ht="20.45" customHeight="1">
      <c r="A40" s="389" t="s">
        <v>165</v>
      </c>
      <c r="B40" s="221"/>
      <c r="C40" s="412">
        <f>SUM(C35:C39)</f>
        <v>9</v>
      </c>
      <c r="D40" s="413"/>
      <c r="E40" s="413"/>
      <c r="F40" s="414">
        <f>SUM(F35:F39)</f>
        <v>470</v>
      </c>
      <c r="G40" s="414">
        <f>SUM(G35:G39)</f>
        <v>85</v>
      </c>
      <c r="H40" s="414">
        <f>SUM(H35:H39)</f>
        <v>86</v>
      </c>
      <c r="I40" s="414"/>
      <c r="J40" s="414">
        <f>SUM(J35:J39)</f>
        <v>641</v>
      </c>
      <c r="K40" s="415"/>
      <c r="L40" s="415"/>
      <c r="M40" s="415">
        <f>SUM(M36:M39)</f>
        <v>1548</v>
      </c>
      <c r="N40" s="408"/>
      <c r="O40" s="336"/>
      <c r="P40" s="337"/>
    </row>
    <row r="41" spans="1:16" s="338" customFormat="1" ht="69.599999999999994" customHeight="1">
      <c r="A41" s="434" t="s">
        <v>417</v>
      </c>
      <c r="B41" s="221"/>
      <c r="C41" s="407"/>
      <c r="D41" s="410"/>
      <c r="E41" s="221"/>
      <c r="F41" s="407"/>
      <c r="G41" s="407"/>
      <c r="H41" s="407"/>
      <c r="I41" s="407"/>
      <c r="J41" s="407"/>
      <c r="K41" s="407"/>
      <c r="L41" s="407"/>
      <c r="M41" s="407"/>
      <c r="N41" s="341"/>
      <c r="O41" s="336"/>
      <c r="P41" s="337"/>
    </row>
    <row r="42" spans="1:16" s="338" customFormat="1" ht="37.15" customHeight="1">
      <c r="A42" s="342" t="s">
        <v>344</v>
      </c>
      <c r="B42" s="221" t="s">
        <v>79</v>
      </c>
      <c r="C42" s="405">
        <v>3</v>
      </c>
      <c r="D42" s="221" t="s">
        <v>120</v>
      </c>
      <c r="E42" s="86" t="s">
        <v>410</v>
      </c>
      <c r="F42" s="406">
        <v>70</v>
      </c>
      <c r="G42" s="406">
        <v>10</v>
      </c>
      <c r="H42" s="406">
        <v>20</v>
      </c>
      <c r="I42" s="406"/>
      <c r="J42" s="406">
        <v>100</v>
      </c>
      <c r="K42" s="219" t="s">
        <v>15</v>
      </c>
      <c r="L42" s="407">
        <v>3401280</v>
      </c>
      <c r="M42" s="407">
        <v>300</v>
      </c>
      <c r="N42" s="341"/>
      <c r="O42" s="336"/>
      <c r="P42" s="337"/>
    </row>
    <row r="43" spans="1:16" s="338" customFormat="1" ht="37.15" customHeight="1">
      <c r="A43" s="342" t="s">
        <v>345</v>
      </c>
      <c r="B43" s="86" t="s">
        <v>44</v>
      </c>
      <c r="C43" s="219">
        <v>2</v>
      </c>
      <c r="D43" s="344" t="s">
        <v>120</v>
      </c>
      <c r="E43" s="86" t="s">
        <v>410</v>
      </c>
      <c r="F43" s="219">
        <v>60</v>
      </c>
      <c r="G43" s="219">
        <v>10</v>
      </c>
      <c r="H43" s="219"/>
      <c r="I43" s="219"/>
      <c r="J43" s="219">
        <v>70</v>
      </c>
      <c r="K43" s="219" t="s">
        <v>15</v>
      </c>
      <c r="L43" s="219">
        <v>3401280</v>
      </c>
      <c r="M43" s="219">
        <v>140</v>
      </c>
      <c r="N43" s="341"/>
      <c r="O43" s="336"/>
      <c r="P43" s="337"/>
    </row>
    <row r="44" spans="1:16" s="338" customFormat="1" ht="37.15" customHeight="1">
      <c r="A44" s="342" t="s">
        <v>346</v>
      </c>
      <c r="B44" s="86" t="s">
        <v>44</v>
      </c>
      <c r="C44" s="219">
        <v>3</v>
      </c>
      <c r="D44" s="344" t="s">
        <v>120</v>
      </c>
      <c r="E44" s="86" t="s">
        <v>410</v>
      </c>
      <c r="F44" s="219">
        <v>40</v>
      </c>
      <c r="G44" s="219">
        <v>10</v>
      </c>
      <c r="H44" s="219"/>
      <c r="I44" s="219"/>
      <c r="J44" s="219">
        <v>50</v>
      </c>
      <c r="K44" s="219" t="s">
        <v>15</v>
      </c>
      <c r="L44" s="219">
        <v>3401280</v>
      </c>
      <c r="M44" s="219">
        <v>150</v>
      </c>
      <c r="N44" s="341"/>
      <c r="O44" s="336"/>
      <c r="P44" s="337"/>
    </row>
    <row r="45" spans="1:16" s="338" customFormat="1" ht="37.15" customHeight="1">
      <c r="A45" s="342" t="s">
        <v>347</v>
      </c>
      <c r="B45" s="86" t="s">
        <v>76</v>
      </c>
      <c r="C45" s="219">
        <v>3</v>
      </c>
      <c r="D45" s="344" t="s">
        <v>167</v>
      </c>
      <c r="E45" s="86" t="s">
        <v>410</v>
      </c>
      <c r="F45" s="219">
        <v>70</v>
      </c>
      <c r="G45" s="219">
        <v>10</v>
      </c>
      <c r="H45" s="219">
        <v>25</v>
      </c>
      <c r="I45" s="219"/>
      <c r="J45" s="219">
        <v>105</v>
      </c>
      <c r="K45" s="219" t="s">
        <v>15</v>
      </c>
      <c r="L45" s="219">
        <v>3401280</v>
      </c>
      <c r="M45" s="219">
        <v>315</v>
      </c>
      <c r="N45" s="341"/>
      <c r="O45" s="336"/>
      <c r="P45" s="337"/>
    </row>
    <row r="46" spans="1:16" s="107" customFormat="1" ht="14.25">
      <c r="A46" s="313" t="s">
        <v>165</v>
      </c>
      <c r="B46" s="105"/>
      <c r="C46" s="105">
        <f>SUM(C41:C45)</f>
        <v>11</v>
      </c>
      <c r="D46" s="105"/>
      <c r="E46" s="105"/>
      <c r="F46" s="105">
        <f>SUM(F41:F45)</f>
        <v>240</v>
      </c>
      <c r="G46" s="105">
        <f>SUM(G41:G45)</f>
        <v>40</v>
      </c>
      <c r="H46" s="105">
        <f>SUM(H41:H45)</f>
        <v>45</v>
      </c>
      <c r="I46" s="105"/>
      <c r="J46" s="105">
        <f>SUM(J41:J45)</f>
        <v>325</v>
      </c>
      <c r="K46" s="105"/>
      <c r="L46" s="105"/>
      <c r="M46" s="105">
        <f>SUM(M42:M45)</f>
        <v>905</v>
      </c>
      <c r="N46" s="213"/>
      <c r="O46" s="106"/>
    </row>
    <row r="47" spans="1:16" s="559" customFormat="1" ht="60" customHeight="1">
      <c r="A47" s="434" t="s">
        <v>574</v>
      </c>
      <c r="N47" s="560"/>
    </row>
    <row r="48" spans="1:16" s="338" customFormat="1" ht="37.15" customHeight="1">
      <c r="A48" s="342" t="s">
        <v>580</v>
      </c>
      <c r="B48" s="86" t="s">
        <v>48</v>
      </c>
      <c r="C48" s="550">
        <v>3</v>
      </c>
      <c r="D48" s="344" t="s">
        <v>167</v>
      </c>
      <c r="E48" s="86" t="s">
        <v>575</v>
      </c>
      <c r="F48" s="550">
        <v>190</v>
      </c>
      <c r="G48" s="550">
        <v>30</v>
      </c>
      <c r="H48" s="550">
        <v>24</v>
      </c>
      <c r="I48" s="550"/>
      <c r="J48" s="550">
        <v>244</v>
      </c>
      <c r="K48" s="550" t="s">
        <v>576</v>
      </c>
      <c r="L48" s="550">
        <v>3401280</v>
      </c>
      <c r="M48" s="550">
        <f>SUM(C48*J48)</f>
        <v>732</v>
      </c>
      <c r="N48" s="341"/>
      <c r="O48" s="336"/>
      <c r="P48" s="337"/>
    </row>
    <row r="49" spans="1:255" s="566" customFormat="1" ht="14.25">
      <c r="A49" s="551" t="s">
        <v>577</v>
      </c>
      <c r="B49" s="562"/>
      <c r="C49" s="562">
        <v>3</v>
      </c>
      <c r="D49" s="562"/>
      <c r="E49" s="562"/>
      <c r="F49" s="562">
        <v>190</v>
      </c>
      <c r="G49" s="562">
        <v>30</v>
      </c>
      <c r="H49" s="562">
        <v>24</v>
      </c>
      <c r="I49" s="562"/>
      <c r="J49" s="562">
        <v>244</v>
      </c>
      <c r="K49" s="561"/>
      <c r="L49" s="561"/>
      <c r="M49" s="563">
        <f>SUM(C49*J49)</f>
        <v>732</v>
      </c>
      <c r="N49" s="564"/>
      <c r="O49" s="565"/>
    </row>
    <row r="50" spans="1:255" s="566" customFormat="1" ht="37.9" customHeight="1">
      <c r="A50" s="551" t="s">
        <v>578</v>
      </c>
      <c r="B50" s="562"/>
      <c r="C50" s="562">
        <f>C34+C40+C46+C49</f>
        <v>37</v>
      </c>
      <c r="D50" s="562"/>
      <c r="E50" s="562"/>
      <c r="F50" s="562">
        <f>SUM(F46,F40,F34,F49)</f>
        <v>1480</v>
      </c>
      <c r="G50" s="562">
        <f>SUM(G46,G40,G34,G49)</f>
        <v>257</v>
      </c>
      <c r="H50" s="562">
        <f>SUM(H46,H40,H34,H49)</f>
        <v>218</v>
      </c>
      <c r="I50" s="562"/>
      <c r="J50" s="562">
        <f>SUM(J46,J40,J34,J49)</f>
        <v>1955</v>
      </c>
      <c r="K50" s="562"/>
      <c r="L50" s="562"/>
      <c r="M50" s="562">
        <f>SUM(M46,M40,M34,M49)</f>
        <v>5307</v>
      </c>
      <c r="N50" s="564"/>
      <c r="O50" s="565"/>
    </row>
    <row r="51" spans="1:255" s="201" customFormat="1" ht="15.75">
      <c r="A51" s="210" t="s">
        <v>579</v>
      </c>
      <c r="B51" s="211"/>
      <c r="C51" s="211">
        <f>C13+C15+C17+C19+C20+C22+C23+C25+C29+C30+C31+C32+C33+C36+C37+C38+C39+C42+C43+C44+C45+C48</f>
        <v>63</v>
      </c>
      <c r="D51" s="203"/>
      <c r="E51" s="211"/>
      <c r="F51" s="211">
        <f>F50+F26</f>
        <v>2308</v>
      </c>
      <c r="G51" s="211">
        <f>G50+G26</f>
        <v>375</v>
      </c>
      <c r="H51" s="211">
        <f t="shared" ref="H51:M51" si="2">H50+H26</f>
        <v>392</v>
      </c>
      <c r="I51" s="211"/>
      <c r="J51" s="211">
        <f t="shared" si="2"/>
        <v>3075</v>
      </c>
      <c r="K51" s="211"/>
      <c r="L51" s="211"/>
      <c r="M51" s="211">
        <f t="shared" si="2"/>
        <v>8920</v>
      </c>
      <c r="N51" s="212"/>
      <c r="O51" s="202"/>
    </row>
    <row r="52" spans="1:255" s="96" customFormat="1" ht="7.9" customHeight="1">
      <c r="A52" s="204"/>
      <c r="B52" s="205"/>
      <c r="C52" s="206"/>
      <c r="D52" s="205"/>
      <c r="E52" s="207"/>
      <c r="F52" s="208"/>
      <c r="G52" s="208"/>
      <c r="H52" s="208"/>
      <c r="I52" s="208"/>
      <c r="J52" s="208"/>
      <c r="K52" s="208"/>
      <c r="L52" s="208"/>
      <c r="M52" s="208"/>
      <c r="N52" s="209"/>
      <c r="O52" s="108"/>
      <c r="P52" s="108"/>
      <c r="Q52" s="108"/>
      <c r="R52" s="104"/>
      <c r="S52" s="109"/>
      <c r="T52" s="109"/>
      <c r="U52" s="109"/>
      <c r="V52" s="109"/>
      <c r="W52" s="109"/>
      <c r="X52" s="109"/>
      <c r="Y52" s="109"/>
      <c r="Z52" s="109"/>
      <c r="AA52" s="110"/>
      <c r="AB52" s="111"/>
      <c r="AC52" s="108"/>
      <c r="AD52" s="108"/>
      <c r="AE52" s="108"/>
      <c r="AF52" s="104"/>
      <c r="AG52" s="109"/>
      <c r="AH52" s="109"/>
      <c r="AI52" s="109"/>
      <c r="AJ52" s="109"/>
      <c r="AK52" s="109"/>
      <c r="AL52" s="109"/>
      <c r="AM52" s="109"/>
      <c r="AN52" s="109"/>
      <c r="AO52" s="110"/>
      <c r="AP52" s="111"/>
      <c r="AQ52" s="108"/>
      <c r="AR52" s="108"/>
      <c r="AS52" s="108"/>
      <c r="AT52" s="104"/>
      <c r="AU52" s="109"/>
      <c r="AV52" s="109"/>
      <c r="AW52" s="109"/>
      <c r="AX52" s="109"/>
      <c r="AY52" s="109"/>
      <c r="AZ52" s="109"/>
      <c r="BA52" s="109"/>
      <c r="BB52" s="109"/>
      <c r="BC52" s="110"/>
      <c r="BD52" s="111"/>
      <c r="BE52" s="108"/>
      <c r="BF52" s="108"/>
      <c r="BG52" s="108"/>
      <c r="BH52" s="104"/>
      <c r="BI52" s="109"/>
      <c r="BJ52" s="109"/>
      <c r="BK52" s="109"/>
      <c r="BL52" s="109"/>
      <c r="BM52" s="109"/>
      <c r="BN52" s="109"/>
      <c r="BO52" s="109"/>
      <c r="BP52" s="109"/>
      <c r="BQ52" s="110"/>
      <c r="BR52" s="111"/>
      <c r="BS52" s="108"/>
      <c r="BT52" s="108"/>
      <c r="BU52" s="108"/>
      <c r="BV52" s="104"/>
      <c r="BW52" s="109"/>
      <c r="BX52" s="109"/>
      <c r="BY52" s="109"/>
      <c r="BZ52" s="109"/>
      <c r="CA52" s="109"/>
      <c r="CB52" s="109"/>
      <c r="CC52" s="109"/>
      <c r="CD52" s="109"/>
      <c r="CE52" s="110"/>
      <c r="CF52" s="111"/>
      <c r="CG52" s="108"/>
      <c r="CH52" s="108"/>
      <c r="CI52" s="108"/>
      <c r="CJ52" s="104"/>
      <c r="CK52" s="109"/>
      <c r="CL52" s="109"/>
      <c r="CM52" s="109"/>
      <c r="CN52" s="109"/>
      <c r="CO52" s="109"/>
      <c r="CP52" s="109"/>
      <c r="CQ52" s="109"/>
      <c r="CR52" s="109"/>
      <c r="CS52" s="110"/>
      <c r="CT52" s="111"/>
      <c r="CU52" s="108"/>
      <c r="CV52" s="108"/>
      <c r="CW52" s="108"/>
      <c r="CX52" s="104"/>
      <c r="CY52" s="109"/>
      <c r="CZ52" s="109"/>
      <c r="DA52" s="109"/>
      <c r="DB52" s="109"/>
      <c r="DC52" s="109"/>
      <c r="DD52" s="109"/>
      <c r="DE52" s="109"/>
      <c r="DF52" s="109"/>
      <c r="DG52" s="110"/>
      <c r="DH52" s="111"/>
      <c r="DI52" s="108"/>
      <c r="DJ52" s="108"/>
      <c r="DK52" s="108"/>
      <c r="DL52" s="104"/>
      <c r="DM52" s="109"/>
      <c r="DN52" s="109"/>
      <c r="DO52" s="109"/>
      <c r="DP52" s="109"/>
      <c r="DQ52" s="109"/>
      <c r="DR52" s="109"/>
      <c r="DS52" s="109"/>
      <c r="DT52" s="109"/>
      <c r="DU52" s="110"/>
      <c r="DV52" s="111"/>
      <c r="DW52" s="108"/>
      <c r="DX52" s="108"/>
      <c r="DY52" s="108"/>
      <c r="DZ52" s="104"/>
      <c r="EA52" s="109"/>
      <c r="EB52" s="109"/>
      <c r="EC52" s="109"/>
      <c r="ED52" s="109"/>
      <c r="EE52" s="109"/>
      <c r="EF52" s="109"/>
      <c r="EG52" s="109"/>
      <c r="EH52" s="109"/>
      <c r="EI52" s="110"/>
      <c r="EJ52" s="111"/>
      <c r="EK52" s="108"/>
      <c r="EL52" s="108"/>
      <c r="EM52" s="108"/>
      <c r="EN52" s="104"/>
      <c r="EO52" s="109"/>
      <c r="EP52" s="109"/>
      <c r="EQ52" s="109"/>
      <c r="ER52" s="109"/>
      <c r="ES52" s="109"/>
      <c r="ET52" s="109"/>
      <c r="EU52" s="109"/>
      <c r="EV52" s="109"/>
      <c r="EW52" s="110"/>
      <c r="EX52" s="111"/>
      <c r="EY52" s="108"/>
      <c r="EZ52" s="108"/>
      <c r="FA52" s="108"/>
      <c r="FB52" s="104"/>
      <c r="FC52" s="109"/>
      <c r="FD52" s="109"/>
      <c r="FE52" s="109"/>
      <c r="FF52" s="109"/>
      <c r="FG52" s="109"/>
      <c r="FH52" s="109"/>
      <c r="FI52" s="109"/>
      <c r="FJ52" s="109"/>
      <c r="FK52" s="110"/>
      <c r="FL52" s="111"/>
      <c r="FM52" s="108"/>
      <c r="FN52" s="108"/>
      <c r="FO52" s="108"/>
      <c r="FP52" s="104"/>
      <c r="FQ52" s="109"/>
      <c r="FR52" s="109"/>
      <c r="FS52" s="109"/>
      <c r="FT52" s="109"/>
      <c r="FU52" s="109"/>
      <c r="FV52" s="109"/>
      <c r="FW52" s="109"/>
      <c r="FX52" s="109"/>
      <c r="FY52" s="110"/>
      <c r="FZ52" s="111"/>
      <c r="GA52" s="108"/>
      <c r="GB52" s="108"/>
      <c r="GC52" s="108"/>
      <c r="GD52" s="104"/>
      <c r="GE52" s="109"/>
      <c r="GF52" s="109"/>
      <c r="GG52" s="109"/>
      <c r="GH52" s="109"/>
      <c r="GI52" s="109"/>
      <c r="GJ52" s="109"/>
      <c r="GK52" s="109"/>
      <c r="GL52" s="109"/>
      <c r="GM52" s="110"/>
      <c r="GN52" s="111"/>
      <c r="GO52" s="108"/>
      <c r="GP52" s="108"/>
      <c r="GQ52" s="108"/>
      <c r="GR52" s="104"/>
      <c r="GS52" s="109"/>
      <c r="GT52" s="109"/>
      <c r="GU52" s="109"/>
      <c r="GV52" s="109"/>
      <c r="GW52" s="109"/>
      <c r="GX52" s="109"/>
      <c r="GY52" s="109"/>
      <c r="GZ52" s="109"/>
      <c r="HA52" s="110"/>
      <c r="HB52" s="111"/>
      <c r="HC52" s="108"/>
      <c r="HD52" s="108"/>
      <c r="HE52" s="108"/>
      <c r="HF52" s="104"/>
      <c r="HG52" s="109"/>
      <c r="HH52" s="109"/>
      <c r="HI52" s="109"/>
      <c r="HJ52" s="109"/>
      <c r="HK52" s="109"/>
      <c r="HL52" s="109"/>
      <c r="HM52" s="109"/>
      <c r="HN52" s="109"/>
      <c r="HO52" s="110"/>
      <c r="HP52" s="111"/>
      <c r="HQ52" s="108"/>
      <c r="HR52" s="108"/>
      <c r="HS52" s="108"/>
      <c r="HT52" s="104"/>
      <c r="HU52" s="109"/>
      <c r="HV52" s="109"/>
      <c r="HW52" s="109"/>
      <c r="HX52" s="109"/>
      <c r="HY52" s="109"/>
      <c r="HZ52" s="109"/>
      <c r="IA52" s="109"/>
      <c r="IB52" s="109"/>
      <c r="IC52" s="110"/>
      <c r="ID52" s="111"/>
      <c r="IE52" s="108"/>
      <c r="IF52" s="108"/>
      <c r="IG52" s="108"/>
      <c r="IH52" s="104"/>
      <c r="II52" s="109"/>
      <c r="IJ52" s="109"/>
      <c r="IK52" s="109"/>
      <c r="IL52" s="109"/>
      <c r="IM52" s="109"/>
      <c r="IN52" s="109"/>
      <c r="IO52" s="109"/>
      <c r="IP52" s="109"/>
      <c r="IQ52" s="110"/>
      <c r="IR52" s="111"/>
      <c r="IS52" s="108"/>
      <c r="IT52" s="108"/>
      <c r="IU52" s="108"/>
    </row>
    <row r="53" spans="1:255">
      <c r="A53" s="614" t="s">
        <v>128</v>
      </c>
      <c r="B53" s="614"/>
      <c r="C53" s="614"/>
      <c r="D53" s="614"/>
      <c r="E53" s="614"/>
      <c r="F53" s="614"/>
      <c r="G53" s="614"/>
      <c r="H53" s="614"/>
      <c r="I53" s="614"/>
      <c r="J53" s="614"/>
      <c r="K53" s="614"/>
      <c r="L53" s="614"/>
      <c r="M53" s="614"/>
      <c r="N53" s="614"/>
    </row>
    <row r="54" spans="1:255" ht="37.15" customHeight="1">
      <c r="A54" s="103"/>
      <c r="B54" s="120"/>
      <c r="C54" s="120"/>
      <c r="D54" s="120"/>
      <c r="E54" s="120"/>
      <c r="F54" s="120"/>
      <c r="G54" s="120"/>
      <c r="H54" s="103"/>
      <c r="I54" s="103"/>
      <c r="J54" s="103"/>
      <c r="K54" s="103"/>
      <c r="L54" s="103"/>
      <c r="M54" s="103"/>
      <c r="N54" s="103"/>
    </row>
  </sheetData>
  <mergeCells count="24">
    <mergeCell ref="A21:N21"/>
    <mergeCell ref="A27:N27"/>
    <mergeCell ref="A10:N10"/>
    <mergeCell ref="A12:N12"/>
    <mergeCell ref="A14:N14"/>
    <mergeCell ref="A16:N16"/>
    <mergeCell ref="A18:N18"/>
    <mergeCell ref="A24:N24"/>
    <mergeCell ref="A53:N53"/>
    <mergeCell ref="A11:M11"/>
    <mergeCell ref="L1:M1"/>
    <mergeCell ref="A6:A7"/>
    <mergeCell ref="B6:B7"/>
    <mergeCell ref="C6:C7"/>
    <mergeCell ref="F6:J6"/>
    <mergeCell ref="K6:K7"/>
    <mergeCell ref="L6:L7"/>
    <mergeCell ref="M6:M7"/>
    <mergeCell ref="K3:N3"/>
    <mergeCell ref="A5:N5"/>
    <mergeCell ref="N6:N7"/>
    <mergeCell ref="D7:E7"/>
    <mergeCell ref="A8:M8"/>
    <mergeCell ref="A9:N9"/>
  </mergeCells>
  <printOptions horizontalCentered="1"/>
  <pageMargins left="0.43307086614173229" right="0.23622047244094491" top="1.0236220472440944" bottom="0.35433070866141736" header="0.86614173228346458" footer="0.19685039370078741"/>
  <pageSetup paperSize="9" scale="87" orientation="landscape" r:id="rId1"/>
  <headerFooter differentFirst="1" alignWithMargins="0">
    <oddHeader>&amp;C&amp;9&amp;P</oddHeader>
    <oddFooter>&amp;R&amp;8ФСТ Динамо</oddFooter>
  </headerFooter>
  <rowBreaks count="1" manualBreakCount="1">
    <brk id="19" max="13" man="1"/>
  </rowBreaks>
  <drawing r:id="rId2"/>
  <legacyDrawing r:id="rId3"/>
  <oleObjects>
    <mc:AlternateContent xmlns:mc="http://schemas.openxmlformats.org/markup-compatibility/2006">
      <mc:Choice Requires="x14">
        <oleObject progId="MSPhotoEd.3" shapeId="10241" r:id="rId4">
          <objectPr defaultSize="0" autoPict="0" r:id="rId5">
            <anchor moveWithCells="1" sizeWithCells="1">
              <from>
                <xdr:col>23</xdr:col>
                <xdr:colOff>47625</xdr:colOff>
                <xdr:row>51</xdr:row>
                <xdr:rowOff>0</xdr:rowOff>
              </from>
              <to>
                <xdr:col>26</xdr:col>
                <xdr:colOff>476250</xdr:colOff>
                <xdr:row>51</xdr:row>
                <xdr:rowOff>0</xdr:rowOff>
              </to>
            </anchor>
          </objectPr>
        </oleObject>
      </mc:Choice>
      <mc:Fallback>
        <oleObject progId="MSPhotoEd.3" shapeId="10241" r:id="rId4"/>
      </mc:Fallback>
    </mc:AlternateContent>
    <mc:AlternateContent xmlns:mc="http://schemas.openxmlformats.org/markup-compatibility/2006">
      <mc:Choice Requires="x14">
        <oleObject progId="MSPhotoEd.3" shapeId="10242" r:id="rId6">
          <objectPr defaultSize="0" autoPict="0" r:id="rId5">
            <anchor moveWithCells="1" sizeWithCells="1">
              <from>
                <xdr:col>23</xdr:col>
                <xdr:colOff>47625</xdr:colOff>
                <xdr:row>51</xdr:row>
                <xdr:rowOff>0</xdr:rowOff>
              </from>
              <to>
                <xdr:col>26</xdr:col>
                <xdr:colOff>476250</xdr:colOff>
                <xdr:row>51</xdr:row>
                <xdr:rowOff>0</xdr:rowOff>
              </to>
            </anchor>
          </objectPr>
        </oleObject>
      </mc:Choice>
      <mc:Fallback>
        <oleObject progId="MSPhotoEd.3" shapeId="1024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26 ФСТ Україна</vt:lpstr>
      <vt:lpstr>26ЦШВСМ Укр</vt:lpstr>
      <vt:lpstr>26Спартак</vt:lpstr>
      <vt:lpstr>ЦШВСМ Спартак26</vt:lpstr>
      <vt:lpstr>ФСТ КОЛОС 26</vt:lpstr>
      <vt:lpstr>ЦШВСМ Колос 26</vt:lpstr>
      <vt:lpstr>Динамо 26</vt:lpstr>
      <vt:lpstr>'26 ФСТ Україна'!Заголовки_для_печати</vt:lpstr>
      <vt:lpstr>'26Спартак'!Заголовки_для_печати</vt:lpstr>
      <vt:lpstr>'26ЦШВСМ Укр'!Заголовки_для_печати</vt:lpstr>
      <vt:lpstr>'Динамо 26'!Заголовки_для_печати</vt:lpstr>
      <vt:lpstr>'ФСТ КОЛОС 26'!Заголовки_для_печати</vt:lpstr>
      <vt:lpstr>'ЦШВСМ Колос 26'!Заголовки_для_печати</vt:lpstr>
      <vt:lpstr>'ЦШВСМ Спартак26'!Заголовки_для_печати</vt:lpstr>
      <vt:lpstr>'26 ФСТ Україна'!Область_печати</vt:lpstr>
      <vt:lpstr>'26Спартак'!Область_печати</vt:lpstr>
      <vt:lpstr>'26ЦШВСМ Укр'!Область_печати</vt:lpstr>
      <vt:lpstr>'Динамо 26'!Область_печати</vt:lpstr>
      <vt:lpstr>'ФСТ КОЛОС 26'!Область_печати</vt:lpstr>
      <vt:lpstr>'ЦШВСМ Колос 26'!Область_печати</vt:lpstr>
      <vt:lpstr>'ЦШВСМ Спартак26'!Область_печати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Ира</cp:lastModifiedBy>
  <cp:lastPrinted>2025-12-25T12:30:04Z</cp:lastPrinted>
  <dcterms:created xsi:type="dcterms:W3CDTF">2016-11-02T10:42:19Z</dcterms:created>
  <dcterms:modified xsi:type="dcterms:W3CDTF">2025-12-25T12:37:56Z</dcterms:modified>
</cp:coreProperties>
</file>